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pivotTables/pivotTable8.xml" ContentType="application/vnd.openxmlformats-officedocument.spreadsheetml.pivotTable+xml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pivotTables/pivotTable9.xml" ContentType="application/vnd.openxmlformats-officedocument.spreadsheetml.pivot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RPC\Dropbox\RPC\2024\Showjumping\"/>
    </mc:Choice>
  </mc:AlternateContent>
  <xr:revisionPtr revIDLastSave="0" documentId="13_ncr:1_{294A5D60-18D0-497E-839C-8E6CEADBF1F8}" xr6:coauthVersionLast="47" xr6:coauthVersionMax="47" xr10:uidLastSave="{00000000-0000-0000-0000-000000000000}"/>
  <bookViews>
    <workbookView xWindow="-120" yWindow="-120" windowWidth="29040" windowHeight="15840" tabRatio="762" xr2:uid="{A90A16E2-5214-4192-A7F7-C3962B2A22F6}"/>
  </bookViews>
  <sheets>
    <sheet name="Results" sheetId="1" r:id="rId1"/>
    <sheet name="Manual Adj" sheetId="10" r:id="rId2"/>
    <sheet name="Pivot" sheetId="3" r:id="rId3"/>
    <sheet name="Final" sheetId="14" r:id="rId4"/>
    <sheet name="Overall Champion" sheetId="13" r:id="rId5"/>
    <sheet name="Helpers" sheetId="12" r:id="rId6"/>
    <sheet name="Rings" sheetId="11" r:id="rId7"/>
    <sheet name="List" sheetId="5" r:id="rId8"/>
    <sheet name="Judges_ScoreSheet_1" sheetId="6" r:id="rId9"/>
    <sheet name="Judges_ScoreSheet _2" sheetId="7" r:id="rId10"/>
    <sheet name="Judges_ScoreSheet _3" sheetId="9" r:id="rId11"/>
    <sheet name="Classes" sheetId="2" r:id="rId12"/>
  </sheets>
  <definedNames>
    <definedName name="_xlnm._FilterDatabase" localSheetId="8" hidden="1">Judges_ScoreSheet_1!$E$2:$H$337</definedName>
    <definedName name="_xlnm._FilterDatabase" localSheetId="0" hidden="1">Results!$A$1:$AF$278</definedName>
    <definedName name="_xlnm.Print_Area" localSheetId="9">'Judges_ScoreSheet _2'!$E$2:$OQ$53</definedName>
    <definedName name="_xlnm.Print_Area" localSheetId="10">'Judges_ScoreSheet _3'!$E$2:$OQ$76</definedName>
    <definedName name="_xlnm.Print_Area" localSheetId="8">Judges_ScoreSheet_1!$E$2:$AG$338</definedName>
    <definedName name="_xlnm.Print_Titles" localSheetId="9">'Judges_ScoreSheet _2'!$2:$9</definedName>
    <definedName name="_xlnm.Print_Titles" localSheetId="10">'Judges_ScoreSheet _3'!$2:$10</definedName>
    <definedName name="_xlnm.Print_Titles" localSheetId="0">Results!$1:$5</definedName>
  </definedNames>
  <calcPr calcId="191029"/>
  <pivotCaches>
    <pivotCache cacheId="0" r:id="rId13"/>
    <pivotCache cacheId="19" r:id="rId14"/>
    <pivotCache cacheId="40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5" i="14" l="1"/>
  <c r="A28" i="14"/>
  <c r="A39" i="14"/>
  <c r="A35" i="14"/>
  <c r="A31" i="14"/>
  <c r="A25" i="14"/>
  <c r="A21" i="14"/>
  <c r="A17" i="14"/>
  <c r="A13" i="14"/>
  <c r="A9" i="14"/>
  <c r="A6" i="14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20" i="1"/>
  <c r="Z219" i="1"/>
  <c r="Z218" i="1"/>
  <c r="Z217" i="1"/>
  <c r="Z206" i="1"/>
  <c r="Z205" i="1"/>
  <c r="Z204" i="1"/>
  <c r="Z203" i="1"/>
  <c r="Z202" i="1"/>
  <c r="Z201" i="1"/>
  <c r="Z200" i="1"/>
  <c r="Z199" i="1"/>
  <c r="Z198" i="1"/>
  <c r="Z197" i="1"/>
  <c r="Z196" i="1"/>
  <c r="Z139" i="1"/>
  <c r="Z138" i="1"/>
  <c r="Z137" i="1"/>
  <c r="Z136" i="1"/>
  <c r="Z135" i="1"/>
  <c r="Z134" i="1"/>
  <c r="Z133" i="1"/>
  <c r="Z119" i="1"/>
  <c r="Z118" i="1"/>
  <c r="Z117" i="1"/>
  <c r="Z116" i="1"/>
  <c r="Z115" i="1"/>
  <c r="Z114" i="1"/>
  <c r="Z113" i="1"/>
  <c r="Z112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53" i="1"/>
  <c r="Z52" i="1"/>
  <c r="Z51" i="1"/>
  <c r="Z50" i="1"/>
  <c r="Z49" i="1"/>
  <c r="Z48" i="1"/>
  <c r="Z32" i="1"/>
  <c r="Z31" i="1"/>
  <c r="Z30" i="1"/>
  <c r="Z29" i="1"/>
  <c r="Z28" i="1"/>
  <c r="Z27" i="1"/>
  <c r="Z13" i="1"/>
  <c r="Z12" i="1"/>
  <c r="Z11" i="1"/>
  <c r="Z10" i="1"/>
  <c r="Z9" i="1"/>
  <c r="Z8" i="1"/>
  <c r="Z7" i="1"/>
  <c r="W7" i="1"/>
  <c r="N251" i="1"/>
  <c r="F82" i="1"/>
  <c r="F83" i="1" s="1"/>
  <c r="E74" i="1"/>
  <c r="E75" i="1" s="1"/>
  <c r="AB263" i="1"/>
  <c r="AC263" i="1" s="1"/>
  <c r="AA263" i="1"/>
  <c r="Y263" i="1"/>
  <c r="Z263" i="1" s="1"/>
  <c r="X263" i="1"/>
  <c r="V263" i="1"/>
  <c r="W263" i="1" s="1"/>
  <c r="U263" i="1"/>
  <c r="AF88" i="1"/>
  <c r="W88" i="1"/>
  <c r="W87" i="1"/>
  <c r="V11" i="11"/>
  <c r="N17" i="11"/>
  <c r="N12" i="11"/>
  <c r="F1" i="11"/>
  <c r="F21" i="11" s="1"/>
  <c r="G1" i="11"/>
  <c r="G21" i="11" s="1"/>
  <c r="E1" i="11"/>
  <c r="E21" i="11" s="1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S16" i="11"/>
  <c r="R16" i="11"/>
  <c r="S15" i="11"/>
  <c r="R15" i="11"/>
  <c r="S14" i="11"/>
  <c r="R14" i="11"/>
  <c r="S13" i="11"/>
  <c r="R13" i="11"/>
  <c r="Z17" i="11"/>
  <c r="AA16" i="11"/>
  <c r="AA15" i="11"/>
  <c r="AA14" i="11"/>
  <c r="V17" i="11"/>
  <c r="Z8" i="11"/>
  <c r="AA8" i="11"/>
  <c r="Z9" i="11"/>
  <c r="AA9" i="11"/>
  <c r="Z10" i="11"/>
  <c r="AA10" i="11"/>
  <c r="Z12" i="11"/>
  <c r="AA12" i="11"/>
  <c r="Z13" i="11"/>
  <c r="AA13" i="11"/>
  <c r="S12" i="11"/>
  <c r="V12" i="11" s="1"/>
  <c r="Z16" i="11"/>
  <c r="Z15" i="11"/>
  <c r="Z14" i="11"/>
  <c r="Z11" i="11"/>
  <c r="R17" i="11"/>
  <c r="R11" i="11"/>
  <c r="R12" i="11"/>
  <c r="R10" i="11"/>
  <c r="S10" i="11"/>
  <c r="N18" i="11"/>
  <c r="K16" i="11"/>
  <c r="N16" i="11" s="1"/>
  <c r="K15" i="11"/>
  <c r="K14" i="11"/>
  <c r="K13" i="11"/>
  <c r="N13" i="11" s="1"/>
  <c r="K11" i="11"/>
  <c r="J16" i="11"/>
  <c r="J15" i="11"/>
  <c r="J14" i="11"/>
  <c r="J12" i="11"/>
  <c r="J13" i="11"/>
  <c r="J11" i="11"/>
  <c r="J10" i="11"/>
  <c r="K10" i="11"/>
  <c r="J9" i="11"/>
  <c r="J8" i="11"/>
  <c r="J7" i="11"/>
  <c r="J6" i="11"/>
  <c r="R9" i="11"/>
  <c r="R8" i="11"/>
  <c r="R7" i="11"/>
  <c r="R6" i="11"/>
  <c r="Z7" i="11"/>
  <c r="Z6" i="11"/>
  <c r="S9" i="11"/>
  <c r="V9" i="11" s="1"/>
  <c r="AA7" i="11"/>
  <c r="AA6" i="11"/>
  <c r="K9" i="11"/>
  <c r="N9" i="11" s="1"/>
  <c r="K8" i="11"/>
  <c r="N8" i="11" s="1"/>
  <c r="K7" i="11"/>
  <c r="K6" i="11"/>
  <c r="S8" i="11"/>
  <c r="S6" i="11"/>
  <c r="S7" i="11"/>
  <c r="F15" i="2"/>
  <c r="F14" i="2"/>
  <c r="F13" i="2"/>
  <c r="F12" i="2"/>
  <c r="F11" i="2"/>
  <c r="F10" i="2"/>
  <c r="F9" i="2"/>
  <c r="F8" i="2"/>
  <c r="F7" i="2"/>
  <c r="F6" i="2"/>
  <c r="F5" i="2"/>
  <c r="F4" i="2"/>
  <c r="F3" i="2"/>
  <c r="E15" i="11"/>
  <c r="G14" i="11"/>
  <c r="F14" i="11"/>
  <c r="G12" i="11"/>
  <c r="E12" i="11"/>
  <c r="G11" i="11"/>
  <c r="E11" i="11"/>
  <c r="E10" i="11"/>
  <c r="F9" i="11"/>
  <c r="E8" i="11"/>
  <c r="F7" i="11"/>
  <c r="E7" i="11"/>
  <c r="E6" i="11"/>
  <c r="N92" i="1"/>
  <c r="N49" i="1"/>
  <c r="N50" i="1" s="1"/>
  <c r="N52" i="1" s="1"/>
  <c r="N28" i="1"/>
  <c r="N29" i="1" s="1"/>
  <c r="N30" i="1" s="1"/>
  <c r="O18" i="2"/>
  <c r="O19" i="2"/>
  <c r="O20" i="2"/>
  <c r="O21" i="2"/>
  <c r="A8" i="2"/>
  <c r="FU4" i="9" s="1"/>
  <c r="E8" i="2"/>
  <c r="EH14" i="9"/>
  <c r="EH17" i="9" s="1"/>
  <c r="EH20" i="9" s="1"/>
  <c r="EH23" i="9" s="1"/>
  <c r="EH26" i="9" s="1"/>
  <c r="EH29" i="9" s="1"/>
  <c r="EH32" i="9" s="1"/>
  <c r="EH35" i="9" s="1"/>
  <c r="EH38" i="9" s="1"/>
  <c r="EH41" i="9" s="1"/>
  <c r="CZ14" i="9"/>
  <c r="CZ17" i="9" s="1"/>
  <c r="CZ20" i="9" s="1"/>
  <c r="CZ23" i="9" s="1"/>
  <c r="CZ26" i="9" s="1"/>
  <c r="CZ29" i="9" s="1"/>
  <c r="CZ32" i="9" s="1"/>
  <c r="CZ35" i="9" s="1"/>
  <c r="CZ38" i="9" s="1"/>
  <c r="BR14" i="9"/>
  <c r="BR17" i="9" s="1"/>
  <c r="BR20" i="9" s="1"/>
  <c r="BR23" i="9" s="1"/>
  <c r="BR26" i="9" s="1"/>
  <c r="BR29" i="9" s="1"/>
  <c r="BR32" i="9" s="1"/>
  <c r="BR35" i="9" s="1"/>
  <c r="BR38" i="9" s="1"/>
  <c r="BR41" i="9" s="1"/>
  <c r="BR44" i="9" s="1"/>
  <c r="BR47" i="9" s="1"/>
  <c r="BR50" i="9" s="1"/>
  <c r="BR53" i="9" s="1"/>
  <c r="BR56" i="9" s="1"/>
  <c r="BR59" i="9" s="1"/>
  <c r="BR62" i="9" s="1"/>
  <c r="BR65" i="9" s="1"/>
  <c r="BR68" i="9" s="1"/>
  <c r="BR71" i="9" s="1"/>
  <c r="AJ14" i="9"/>
  <c r="AJ17" i="9" s="1"/>
  <c r="AJ20" i="9" s="1"/>
  <c r="AJ23" i="9" s="1"/>
  <c r="AJ26" i="9" s="1"/>
  <c r="AJ29" i="9" s="1"/>
  <c r="AJ32" i="9" s="1"/>
  <c r="AJ35" i="9" s="1"/>
  <c r="AJ38" i="9" s="1"/>
  <c r="AJ41" i="9" s="1"/>
  <c r="AJ44" i="9" s="1"/>
  <c r="AJ47" i="9" s="1"/>
  <c r="AJ50" i="9" s="1"/>
  <c r="AJ53" i="9" s="1"/>
  <c r="AJ56" i="9" s="1"/>
  <c r="AJ59" i="9" s="1"/>
  <c r="AJ62" i="9" s="1"/>
  <c r="AJ65" i="9" s="1"/>
  <c r="AJ68" i="9" s="1"/>
  <c r="AJ71" i="9" s="1"/>
  <c r="OC4" i="9"/>
  <c r="MU4" i="9"/>
  <c r="LM4" i="9"/>
  <c r="KE4" i="9"/>
  <c r="IW4" i="9"/>
  <c r="HO4" i="9"/>
  <c r="GG4" i="9"/>
  <c r="EY4" i="9"/>
  <c r="DQ4" i="9"/>
  <c r="CI4" i="9"/>
  <c r="BA4" i="9"/>
  <c r="S4" i="9"/>
  <c r="NL14" i="9"/>
  <c r="NL17" i="9" s="1"/>
  <c r="NL20" i="9" s="1"/>
  <c r="NL23" i="9" s="1"/>
  <c r="NL26" i="9" s="1"/>
  <c r="NL29" i="9" s="1"/>
  <c r="NL32" i="9" s="1"/>
  <c r="NL35" i="9" s="1"/>
  <c r="NL38" i="9" s="1"/>
  <c r="NL41" i="9" s="1"/>
  <c r="NL44" i="9" s="1"/>
  <c r="NL47" i="9" s="1"/>
  <c r="NL50" i="9" s="1"/>
  <c r="NL53" i="9" s="1"/>
  <c r="NL56" i="9" s="1"/>
  <c r="NL59" i="9" s="1"/>
  <c r="NL62" i="9" s="1"/>
  <c r="NL65" i="9" s="1"/>
  <c r="NL68" i="9" s="1"/>
  <c r="NL71" i="9" s="1"/>
  <c r="MD14" i="9"/>
  <c r="MD17" i="9" s="1"/>
  <c r="MD20" i="9" s="1"/>
  <c r="MD23" i="9" s="1"/>
  <c r="MD26" i="9" s="1"/>
  <c r="MD29" i="9" s="1"/>
  <c r="MD32" i="9" s="1"/>
  <c r="MD35" i="9" s="1"/>
  <c r="MD38" i="9" s="1"/>
  <c r="MD41" i="9" s="1"/>
  <c r="MD44" i="9" s="1"/>
  <c r="MD47" i="9" s="1"/>
  <c r="MD50" i="9" s="1"/>
  <c r="MD53" i="9" s="1"/>
  <c r="MD56" i="9" s="1"/>
  <c r="MD59" i="9" s="1"/>
  <c r="MD62" i="9" s="1"/>
  <c r="MD65" i="9" s="1"/>
  <c r="MD68" i="9" s="1"/>
  <c r="MD71" i="9" s="1"/>
  <c r="KV14" i="9"/>
  <c r="KV17" i="9" s="1"/>
  <c r="KV20" i="9" s="1"/>
  <c r="KV23" i="9" s="1"/>
  <c r="KV26" i="9" s="1"/>
  <c r="KV29" i="9" s="1"/>
  <c r="KV32" i="9" s="1"/>
  <c r="KV35" i="9" s="1"/>
  <c r="KV38" i="9" s="1"/>
  <c r="KV74" i="9" s="1"/>
  <c r="JN14" i="9"/>
  <c r="JN17" i="9" s="1"/>
  <c r="JN20" i="9" s="1"/>
  <c r="JN23" i="9" s="1"/>
  <c r="JN26" i="9" s="1"/>
  <c r="JN29" i="9" s="1"/>
  <c r="JN32" i="9" s="1"/>
  <c r="JN35" i="9" s="1"/>
  <c r="JN38" i="9" s="1"/>
  <c r="JN74" i="9" s="1"/>
  <c r="IF14" i="9"/>
  <c r="IF17" i="9" s="1"/>
  <c r="IF20" i="9" s="1"/>
  <c r="IF23" i="9" s="1"/>
  <c r="IF26" i="9" s="1"/>
  <c r="IF29" i="9" s="1"/>
  <c r="IF32" i="9" s="1"/>
  <c r="IF35" i="9" s="1"/>
  <c r="IF38" i="9" s="1"/>
  <c r="IF41" i="9" s="1"/>
  <c r="IF44" i="9" s="1"/>
  <c r="IF47" i="9" s="1"/>
  <c r="IF50" i="9" s="1"/>
  <c r="IF53" i="9" s="1"/>
  <c r="IF56" i="9" s="1"/>
  <c r="IF59" i="9" s="1"/>
  <c r="IF62" i="9" s="1"/>
  <c r="IF65" i="9" s="1"/>
  <c r="IF68" i="9" s="1"/>
  <c r="IF71" i="9" s="1"/>
  <c r="GX14" i="9"/>
  <c r="GX17" i="9" s="1"/>
  <c r="GX20" i="9" s="1"/>
  <c r="GX23" i="9" s="1"/>
  <c r="GX26" i="9" s="1"/>
  <c r="GX29" i="9" s="1"/>
  <c r="GX32" i="9" s="1"/>
  <c r="GX35" i="9" s="1"/>
  <c r="GX38" i="9" s="1"/>
  <c r="GX74" i="9" s="1"/>
  <c r="FP14" i="9"/>
  <c r="FP17" i="9" s="1"/>
  <c r="FP20" i="9" s="1"/>
  <c r="FP23" i="9" s="1"/>
  <c r="FP26" i="9" s="1"/>
  <c r="FP29" i="9" s="1"/>
  <c r="FP32" i="9" s="1"/>
  <c r="FP35" i="9" s="1"/>
  <c r="FP38" i="9" s="1"/>
  <c r="FP41" i="9" s="1"/>
  <c r="FP44" i="9" s="1"/>
  <c r="B14" i="9"/>
  <c r="B17" i="9" s="1"/>
  <c r="B20" i="9" s="1"/>
  <c r="B23" i="9" s="1"/>
  <c r="B26" i="9" s="1"/>
  <c r="B29" i="9" s="1"/>
  <c r="B32" i="9" s="1"/>
  <c r="B35" i="9" s="1"/>
  <c r="B38" i="9" s="1"/>
  <c r="B59" i="9" s="1"/>
  <c r="B62" i="9" s="1"/>
  <c r="B65" i="9" s="1"/>
  <c r="B68" i="9" s="1"/>
  <c r="B71" i="9" s="1"/>
  <c r="OC5" i="9"/>
  <c r="MU5" i="9"/>
  <c r="LM5" i="9"/>
  <c r="KE5" i="9"/>
  <c r="IW5" i="9"/>
  <c r="HO5" i="9"/>
  <c r="GG5" i="9"/>
  <c r="EY5" i="9"/>
  <c r="DQ5" i="9"/>
  <c r="CI5" i="9"/>
  <c r="BA5" i="9"/>
  <c r="S5" i="9"/>
  <c r="NL12" i="7"/>
  <c r="NL14" i="7" s="1"/>
  <c r="NL16" i="7" s="1"/>
  <c r="NL18" i="7" s="1"/>
  <c r="NL20" i="7" s="1"/>
  <c r="NL22" i="7" s="1"/>
  <c r="NL24" i="7" s="1"/>
  <c r="NL26" i="7" s="1"/>
  <c r="NL52" i="7" s="1"/>
  <c r="MD12" i="7"/>
  <c r="MD14" i="7" s="1"/>
  <c r="MD16" i="7" s="1"/>
  <c r="MD18" i="7" s="1"/>
  <c r="MD20" i="7" s="1"/>
  <c r="MD22" i="7" s="1"/>
  <c r="MD24" i="7" s="1"/>
  <c r="MD26" i="7" s="1"/>
  <c r="MD52" i="7" s="1"/>
  <c r="KV12" i="7"/>
  <c r="KV14" i="7" s="1"/>
  <c r="KV16" i="7" s="1"/>
  <c r="KV18" i="7" s="1"/>
  <c r="KV20" i="7" s="1"/>
  <c r="KV22" i="7" s="1"/>
  <c r="KV24" i="7" s="1"/>
  <c r="KV26" i="7" s="1"/>
  <c r="KV52" i="7" s="1"/>
  <c r="JN12" i="7"/>
  <c r="JN14" i="7" s="1"/>
  <c r="JN16" i="7" s="1"/>
  <c r="JN18" i="7" s="1"/>
  <c r="JN20" i="7" s="1"/>
  <c r="JN22" i="7" s="1"/>
  <c r="JN24" i="7" s="1"/>
  <c r="JN26" i="7" s="1"/>
  <c r="JN52" i="7" s="1"/>
  <c r="IF12" i="7"/>
  <c r="IF14" i="7" s="1"/>
  <c r="IF16" i="7" s="1"/>
  <c r="IF18" i="7" s="1"/>
  <c r="IF20" i="7" s="1"/>
  <c r="IF22" i="7" s="1"/>
  <c r="IF24" i="7" s="1"/>
  <c r="IF26" i="7" s="1"/>
  <c r="IF52" i="7" s="1"/>
  <c r="GX12" i="7"/>
  <c r="GX14" i="7" s="1"/>
  <c r="GX16" i="7" s="1"/>
  <c r="GX18" i="7" s="1"/>
  <c r="GX20" i="7" s="1"/>
  <c r="GX22" i="7" s="1"/>
  <c r="GX24" i="7" s="1"/>
  <c r="GX26" i="7" s="1"/>
  <c r="GX52" i="7" s="1"/>
  <c r="FP12" i="7"/>
  <c r="FP14" i="7" s="1"/>
  <c r="FP16" i="7" s="1"/>
  <c r="FP18" i="7" s="1"/>
  <c r="FP20" i="7" s="1"/>
  <c r="FP22" i="7" s="1"/>
  <c r="FP24" i="7" s="1"/>
  <c r="FP26" i="7" s="1"/>
  <c r="FP52" i="7" s="1"/>
  <c r="EH12" i="7"/>
  <c r="EH14" i="7" s="1"/>
  <c r="EH16" i="7" s="1"/>
  <c r="EH18" i="7" s="1"/>
  <c r="EH20" i="7" s="1"/>
  <c r="EH22" i="7" s="1"/>
  <c r="EH24" i="7" s="1"/>
  <c r="EH26" i="7" s="1"/>
  <c r="EH52" i="7" s="1"/>
  <c r="CZ12" i="7"/>
  <c r="CZ14" i="7" s="1"/>
  <c r="CZ16" i="7" s="1"/>
  <c r="CZ18" i="7" s="1"/>
  <c r="CZ20" i="7" s="1"/>
  <c r="CZ22" i="7" s="1"/>
  <c r="CZ24" i="7" s="1"/>
  <c r="CZ26" i="7" s="1"/>
  <c r="CZ52" i="7" s="1"/>
  <c r="BR12" i="7"/>
  <c r="BR14" i="7" s="1"/>
  <c r="BR16" i="7" s="1"/>
  <c r="BR18" i="7" s="1"/>
  <c r="BR20" i="7" s="1"/>
  <c r="BR22" i="7" s="1"/>
  <c r="BR24" i="7" s="1"/>
  <c r="BR26" i="7" s="1"/>
  <c r="BR52" i="7" s="1"/>
  <c r="AJ12" i="7"/>
  <c r="AJ14" i="7" s="1"/>
  <c r="AJ16" i="7" s="1"/>
  <c r="AJ18" i="7" s="1"/>
  <c r="AJ20" i="7" s="1"/>
  <c r="AJ22" i="7" s="1"/>
  <c r="AJ24" i="7" s="1"/>
  <c r="AJ26" i="7" s="1"/>
  <c r="AJ52" i="7" s="1"/>
  <c r="OC4" i="7"/>
  <c r="MU4" i="7"/>
  <c r="LM4" i="7"/>
  <c r="KE4" i="7"/>
  <c r="IW4" i="7"/>
  <c r="HO4" i="7"/>
  <c r="GG4" i="7"/>
  <c r="EY4" i="7"/>
  <c r="DQ4" i="7"/>
  <c r="CI4" i="7"/>
  <c r="BA4" i="7"/>
  <c r="S4" i="7"/>
  <c r="B12" i="7"/>
  <c r="B14" i="7" s="1"/>
  <c r="B16" i="7" s="1"/>
  <c r="B18" i="7" s="1"/>
  <c r="B20" i="7" s="1"/>
  <c r="B22" i="7" s="1"/>
  <c r="B24" i="7" s="1"/>
  <c r="B26" i="7" s="1"/>
  <c r="B52" i="7" s="1"/>
  <c r="OC5" i="7"/>
  <c r="MU5" i="7"/>
  <c r="LM5" i="7"/>
  <c r="KE5" i="7"/>
  <c r="IW5" i="7"/>
  <c r="HO5" i="7"/>
  <c r="GG5" i="7"/>
  <c r="FU4" i="7"/>
  <c r="EY5" i="7"/>
  <c r="DQ5" i="7"/>
  <c r="CI5" i="7"/>
  <c r="BA5" i="7"/>
  <c r="S5" i="7"/>
  <c r="AF87" i="1" l="1"/>
  <c r="E76" i="1"/>
  <c r="B75" i="1"/>
  <c r="F84" i="1"/>
  <c r="C83" i="1"/>
  <c r="B74" i="1"/>
  <c r="C82" i="1"/>
  <c r="B28" i="7"/>
  <c r="B42" i="7" s="1"/>
  <c r="B44" i="7" s="1"/>
  <c r="B46" i="7" s="1"/>
  <c r="B48" i="7" s="1"/>
  <c r="B50" i="7" s="1"/>
  <c r="AJ28" i="7"/>
  <c r="AJ30" i="7" s="1"/>
  <c r="AJ32" i="7" s="1"/>
  <c r="AJ34" i="7" s="1"/>
  <c r="AJ36" i="7" s="1"/>
  <c r="AJ38" i="7" s="1"/>
  <c r="AJ40" i="7" s="1"/>
  <c r="AJ42" i="7" s="1"/>
  <c r="AJ44" i="7" s="1"/>
  <c r="AJ46" i="7" s="1"/>
  <c r="AJ48" i="7" s="1"/>
  <c r="AJ50" i="7" s="1"/>
  <c r="AD88" i="1"/>
  <c r="AE88" i="1" s="1"/>
  <c r="AD87" i="1"/>
  <c r="AE87" i="1" s="1"/>
  <c r="V14" i="11"/>
  <c r="V15" i="11"/>
  <c r="V16" i="11"/>
  <c r="G8" i="11"/>
  <c r="G15" i="11"/>
  <c r="G9" i="11"/>
  <c r="G10" i="11"/>
  <c r="V13" i="11"/>
  <c r="G6" i="11"/>
  <c r="G13" i="11"/>
  <c r="N14" i="11"/>
  <c r="G7" i="11"/>
  <c r="N15" i="11"/>
  <c r="AD12" i="11"/>
  <c r="AD16" i="11"/>
  <c r="AD15" i="11"/>
  <c r="AD7" i="11"/>
  <c r="F6" i="11"/>
  <c r="F15" i="11"/>
  <c r="F11" i="11"/>
  <c r="F8" i="11"/>
  <c r="V6" i="11"/>
  <c r="F12" i="11"/>
  <c r="N6" i="11"/>
  <c r="F13" i="11"/>
  <c r="N7" i="11"/>
  <c r="F10" i="11"/>
  <c r="E9" i="11"/>
  <c r="E13" i="11"/>
  <c r="N11" i="11"/>
  <c r="E14" i="11"/>
  <c r="AD9" i="11"/>
  <c r="N10" i="11"/>
  <c r="V10" i="11"/>
  <c r="AD13" i="11"/>
  <c r="AD14" i="11"/>
  <c r="AD10" i="11"/>
  <c r="V8" i="11"/>
  <c r="AD6" i="11"/>
  <c r="AD8" i="11"/>
  <c r="G18" i="11"/>
  <c r="E18" i="11"/>
  <c r="F18" i="11"/>
  <c r="V7" i="11"/>
  <c r="NL28" i="7"/>
  <c r="NL30" i="7" s="1"/>
  <c r="NL32" i="7" s="1"/>
  <c r="NL34" i="7" s="1"/>
  <c r="NL36" i="7" s="1"/>
  <c r="NL38" i="7" s="1"/>
  <c r="NL40" i="7" s="1"/>
  <c r="NL42" i="7" s="1"/>
  <c r="NL44" i="7" s="1"/>
  <c r="NL46" i="7" s="1"/>
  <c r="NL48" i="7" s="1"/>
  <c r="NL50" i="7" s="1"/>
  <c r="CZ28" i="7"/>
  <c r="CZ30" i="7" s="1"/>
  <c r="CZ32" i="7" s="1"/>
  <c r="CZ34" i="7" s="1"/>
  <c r="CZ36" i="7" s="1"/>
  <c r="CZ38" i="7" s="1"/>
  <c r="CZ40" i="7" s="1"/>
  <c r="CZ42" i="7" s="1"/>
  <c r="CZ44" i="7" s="1"/>
  <c r="CZ46" i="7" s="1"/>
  <c r="CZ48" i="7" s="1"/>
  <c r="CZ50" i="7" s="1"/>
  <c r="FP28" i="7"/>
  <c r="FP30" i="7" s="1"/>
  <c r="FP32" i="7" s="1"/>
  <c r="FP34" i="7" s="1"/>
  <c r="FP36" i="7" s="1"/>
  <c r="FP38" i="7" s="1"/>
  <c r="FP40" i="7" s="1"/>
  <c r="FP42" i="7" s="1"/>
  <c r="FP44" i="7" s="1"/>
  <c r="FP46" i="7" s="1"/>
  <c r="FP48" i="7" s="1"/>
  <c r="FP50" i="7" s="1"/>
  <c r="GX28" i="7"/>
  <c r="GX30" i="7" s="1"/>
  <c r="GX32" i="7" s="1"/>
  <c r="GX34" i="7" s="1"/>
  <c r="GX36" i="7" s="1"/>
  <c r="GX38" i="7" s="1"/>
  <c r="GX40" i="7" s="1"/>
  <c r="GX42" i="7" s="1"/>
  <c r="GX44" i="7" s="1"/>
  <c r="GX46" i="7" s="1"/>
  <c r="GX48" i="7" s="1"/>
  <c r="GX50" i="7" s="1"/>
  <c r="KV28" i="7"/>
  <c r="KV30" i="7" s="1"/>
  <c r="KV32" i="7" s="1"/>
  <c r="KV34" i="7" s="1"/>
  <c r="KV36" i="7" s="1"/>
  <c r="KV38" i="7" s="1"/>
  <c r="KV40" i="7" s="1"/>
  <c r="KV42" i="7" s="1"/>
  <c r="KV44" i="7" s="1"/>
  <c r="KV46" i="7" s="1"/>
  <c r="KV48" i="7" s="1"/>
  <c r="KV50" i="7" s="1"/>
  <c r="IF28" i="7"/>
  <c r="IF30" i="7" s="1"/>
  <c r="IF32" i="7" s="1"/>
  <c r="IF34" i="7" s="1"/>
  <c r="IF36" i="7" s="1"/>
  <c r="IF38" i="7" s="1"/>
  <c r="IF40" i="7" s="1"/>
  <c r="IF42" i="7" s="1"/>
  <c r="IF44" i="7" s="1"/>
  <c r="IF46" i="7" s="1"/>
  <c r="IF48" i="7" s="1"/>
  <c r="IF50" i="7" s="1"/>
  <c r="MD28" i="7"/>
  <c r="MD30" i="7" s="1"/>
  <c r="MD32" i="7" s="1"/>
  <c r="MD34" i="7" s="1"/>
  <c r="MD36" i="7" s="1"/>
  <c r="MD38" i="7" s="1"/>
  <c r="MD40" i="7" s="1"/>
  <c r="MD42" i="7" s="1"/>
  <c r="MD44" i="7" s="1"/>
  <c r="MD46" i="7" s="1"/>
  <c r="MD48" i="7" s="1"/>
  <c r="MD50" i="7" s="1"/>
  <c r="BR28" i="7"/>
  <c r="BR30" i="7" s="1"/>
  <c r="BR32" i="7" s="1"/>
  <c r="BR34" i="7" s="1"/>
  <c r="BR36" i="7" s="1"/>
  <c r="BR38" i="7" s="1"/>
  <c r="BR40" i="7" s="1"/>
  <c r="BR42" i="7" s="1"/>
  <c r="BR44" i="7" s="1"/>
  <c r="BR46" i="7" s="1"/>
  <c r="BR48" i="7" s="1"/>
  <c r="BR50" i="7" s="1"/>
  <c r="JN28" i="7"/>
  <c r="JN30" i="7" s="1"/>
  <c r="JN32" i="7" s="1"/>
  <c r="JN34" i="7" s="1"/>
  <c r="JN36" i="7" s="1"/>
  <c r="JN38" i="7" s="1"/>
  <c r="JN40" i="7" s="1"/>
  <c r="JN42" i="7" s="1"/>
  <c r="JN44" i="7" s="1"/>
  <c r="JN46" i="7" s="1"/>
  <c r="JN48" i="7" s="1"/>
  <c r="JN50" i="7" s="1"/>
  <c r="EH28" i="7"/>
  <c r="EH30" i="7" s="1"/>
  <c r="EH32" i="7" s="1"/>
  <c r="EH34" i="7" s="1"/>
  <c r="EH36" i="7" s="1"/>
  <c r="EH38" i="7" s="1"/>
  <c r="EH40" i="7" s="1"/>
  <c r="EH42" i="7" s="1"/>
  <c r="EH44" i="7" s="1"/>
  <c r="EH46" i="7" s="1"/>
  <c r="EH48" i="7" s="1"/>
  <c r="EH50" i="7" s="1"/>
  <c r="KV41" i="9"/>
  <c r="KV44" i="9" s="1"/>
  <c r="KV47" i="9" s="1"/>
  <c r="KV50" i="9" s="1"/>
  <c r="KV53" i="9" s="1"/>
  <c r="KV56" i="9" s="1"/>
  <c r="KV59" i="9" s="1"/>
  <c r="KV62" i="9" s="1"/>
  <c r="KV65" i="9" s="1"/>
  <c r="KV68" i="9" s="1"/>
  <c r="KV71" i="9" s="1"/>
  <c r="FP47" i="9"/>
  <c r="EH44" i="9"/>
  <c r="JN41" i="9"/>
  <c r="JN44" i="9" s="1"/>
  <c r="JN47" i="9" s="1"/>
  <c r="JN50" i="9" s="1"/>
  <c r="JN53" i="9" s="1"/>
  <c r="JN56" i="9" s="1"/>
  <c r="JN59" i="9" s="1"/>
  <c r="JN62" i="9" s="1"/>
  <c r="JN65" i="9" s="1"/>
  <c r="JN68" i="9" s="1"/>
  <c r="JN71" i="9" s="1"/>
  <c r="CZ41" i="9"/>
  <c r="GX41" i="9"/>
  <c r="GX44" i="9" s="1"/>
  <c r="GX47" i="9" s="1"/>
  <c r="GX50" i="9" s="1"/>
  <c r="GX53" i="9" s="1"/>
  <c r="GX56" i="9" s="1"/>
  <c r="GX59" i="9" s="1"/>
  <c r="GX62" i="9" s="1"/>
  <c r="GX65" i="9" s="1"/>
  <c r="GX68" i="9" s="1"/>
  <c r="GX71" i="9" s="1"/>
  <c r="NL74" i="9"/>
  <c r="FP74" i="9"/>
  <c r="IF74" i="9"/>
  <c r="MD74" i="9"/>
  <c r="G145" i="6"/>
  <c r="B319" i="6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S314" i="6"/>
  <c r="S313" i="6"/>
  <c r="B291" i="6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S286" i="6"/>
  <c r="S285" i="6"/>
  <c r="B263" i="6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S258" i="6"/>
  <c r="S257" i="6"/>
  <c r="B235" i="6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S230" i="6"/>
  <c r="S229" i="6"/>
  <c r="B207" i="6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S202" i="6"/>
  <c r="S201" i="6"/>
  <c r="B179" i="6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S174" i="6"/>
  <c r="S173" i="6"/>
  <c r="B151" i="6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S146" i="6"/>
  <c r="S145" i="6"/>
  <c r="B123" i="6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S118" i="6"/>
  <c r="S117" i="6"/>
  <c r="B94" i="6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S89" i="6"/>
  <c r="S88" i="6"/>
  <c r="B66" i="6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S61" i="6"/>
  <c r="S60" i="6"/>
  <c r="B38" i="6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S33" i="6"/>
  <c r="S32" i="6"/>
  <c r="D266" i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A278" i="1" s="1"/>
  <c r="D238" i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A257" i="1" s="1"/>
  <c r="D217" i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A236" i="1" s="1"/>
  <c r="D196" i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A215" i="1" s="1"/>
  <c r="F175" i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E175" i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D175" i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F154" i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E154" i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D154" i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33" i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A152" i="1" s="1"/>
  <c r="D112" i="1"/>
  <c r="D113" i="1" s="1"/>
  <c r="D114" i="1" s="1"/>
  <c r="D91" i="1"/>
  <c r="D92" i="1" s="1"/>
  <c r="D69" i="1"/>
  <c r="D70" i="1" s="1"/>
  <c r="D71" i="1" s="1"/>
  <c r="D48" i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A67" i="1" s="1"/>
  <c r="D27" i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A46" i="1" s="1"/>
  <c r="D7" i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A25" i="1" s="1"/>
  <c r="B10" i="6"/>
  <c r="B11" i="6" s="1"/>
  <c r="B12" i="6" s="1"/>
  <c r="B13" i="6" s="1"/>
  <c r="B14" i="6" s="1"/>
  <c r="B15" i="6" s="1"/>
  <c r="B16" i="6" s="1"/>
  <c r="B17" i="6" s="1"/>
  <c r="B18" i="6" s="1"/>
  <c r="S4" i="6"/>
  <c r="S5" i="6"/>
  <c r="E15" i="2"/>
  <c r="E14" i="2"/>
  <c r="E13" i="2"/>
  <c r="E12" i="2"/>
  <c r="E83" i="5" s="1" a="1"/>
  <c r="E83" i="5" s="1"/>
  <c r="E11" i="2"/>
  <c r="E10" i="2"/>
  <c r="E9" i="2"/>
  <c r="E7" i="2"/>
  <c r="E6" i="2"/>
  <c r="E5" i="2"/>
  <c r="E4" i="2"/>
  <c r="E3" i="2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89" i="1"/>
  <c r="AF67" i="1"/>
  <c r="AF46" i="1"/>
  <c r="AF25" i="1"/>
  <c r="AC264" i="1"/>
  <c r="AB262" i="1"/>
  <c r="AC262" i="1" s="1"/>
  <c r="AA262" i="1"/>
  <c r="AB261" i="1"/>
  <c r="AC261" i="1" s="1"/>
  <c r="AA261" i="1"/>
  <c r="AB260" i="1"/>
  <c r="AC260" i="1" s="1"/>
  <c r="AA260" i="1"/>
  <c r="AB259" i="1"/>
  <c r="AC259" i="1" s="1"/>
  <c r="AA259" i="1"/>
  <c r="Y262" i="1"/>
  <c r="Z262" i="1" s="1"/>
  <c r="X262" i="1"/>
  <c r="Y261" i="1"/>
  <c r="Z261" i="1" s="1"/>
  <c r="X261" i="1"/>
  <c r="Y260" i="1"/>
  <c r="Z260" i="1" s="1"/>
  <c r="X260" i="1"/>
  <c r="Y259" i="1"/>
  <c r="Z259" i="1" s="1"/>
  <c r="X259" i="1"/>
  <c r="AC265" i="1"/>
  <c r="Z265" i="1"/>
  <c r="W265" i="1"/>
  <c r="AC257" i="1"/>
  <c r="AC256" i="1"/>
  <c r="AC255" i="1"/>
  <c r="AC254" i="1"/>
  <c r="AC253" i="1"/>
  <c r="AC252" i="1"/>
  <c r="Z257" i="1"/>
  <c r="Z256" i="1"/>
  <c r="Z255" i="1"/>
  <c r="Z254" i="1"/>
  <c r="Z253" i="1"/>
  <c r="Z252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Z215" i="1"/>
  <c r="Z214" i="1"/>
  <c r="Z213" i="1"/>
  <c r="Z212" i="1"/>
  <c r="Z211" i="1"/>
  <c r="Z210" i="1"/>
  <c r="Z209" i="1"/>
  <c r="Z208" i="1"/>
  <c r="Z207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Z110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Z24" i="1"/>
  <c r="Z23" i="1"/>
  <c r="Z22" i="1"/>
  <c r="Z21" i="1"/>
  <c r="Z20" i="1"/>
  <c r="Z19" i="1"/>
  <c r="Z18" i="1"/>
  <c r="Z17" i="1"/>
  <c r="Z16" i="1"/>
  <c r="Z15" i="1"/>
  <c r="Z14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V262" i="1"/>
  <c r="W262" i="1" s="1"/>
  <c r="V261" i="1"/>
  <c r="W261" i="1" s="1"/>
  <c r="V260" i="1"/>
  <c r="W260" i="1" s="1"/>
  <c r="V259" i="1"/>
  <c r="W259" i="1" s="1"/>
  <c r="U262" i="1"/>
  <c r="U261" i="1"/>
  <c r="U260" i="1"/>
  <c r="U259" i="1"/>
  <c r="AD3" i="1"/>
  <c r="I5" i="1"/>
  <c r="H5" i="1"/>
  <c r="G5" i="1"/>
  <c r="AD278" i="1"/>
  <c r="AE278" i="1" s="1"/>
  <c r="AD277" i="1"/>
  <c r="AE277" i="1" s="1"/>
  <c r="AD276" i="1"/>
  <c r="AE276" i="1" s="1"/>
  <c r="AD275" i="1"/>
  <c r="AE275" i="1" s="1"/>
  <c r="AD274" i="1"/>
  <c r="AE274" i="1" s="1"/>
  <c r="AD273" i="1"/>
  <c r="AE273" i="1" s="1"/>
  <c r="AD272" i="1"/>
  <c r="AE272" i="1" s="1"/>
  <c r="AD271" i="1"/>
  <c r="AE271" i="1" s="1"/>
  <c r="AD270" i="1"/>
  <c r="AE270" i="1" s="1"/>
  <c r="AD269" i="1"/>
  <c r="AE269" i="1" s="1"/>
  <c r="AD268" i="1"/>
  <c r="AE268" i="1" s="1"/>
  <c r="AD267" i="1"/>
  <c r="AE267" i="1" s="1"/>
  <c r="AD266" i="1"/>
  <c r="AE266" i="1" s="1"/>
  <c r="AD89" i="1"/>
  <c r="AE89" i="1" s="1"/>
  <c r="AD67" i="1"/>
  <c r="AE67" i="1" s="1"/>
  <c r="AD46" i="1"/>
  <c r="AE46" i="1" s="1"/>
  <c r="AA4" i="1"/>
  <c r="X4" i="1"/>
  <c r="U4" i="1"/>
  <c r="O17" i="2"/>
  <c r="O16" i="2"/>
  <c r="O15" i="2"/>
  <c r="O14" i="2"/>
  <c r="O13" i="2"/>
  <c r="AD25" i="1"/>
  <c r="A15" i="2"/>
  <c r="N258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A14" i="2"/>
  <c r="G313" i="6" s="1"/>
  <c r="A13" i="2"/>
  <c r="G285" i="6" s="1"/>
  <c r="A12" i="2"/>
  <c r="G257" i="6" s="1"/>
  <c r="A11" i="2"/>
  <c r="A10" i="2"/>
  <c r="A9" i="2"/>
  <c r="N111" i="1"/>
  <c r="N121" i="1" s="1"/>
  <c r="N122" i="1" s="1"/>
  <c r="N123" i="1" s="1"/>
  <c r="N124" i="1" s="1"/>
  <c r="N125" i="1" s="1"/>
  <c r="N126" i="1" s="1"/>
  <c r="N127" i="1" s="1"/>
  <c r="N128" i="1" s="1"/>
  <c r="N129" i="1" s="1"/>
  <c r="N130" i="1" s="1"/>
  <c r="N131" i="1" s="1"/>
  <c r="A7" i="2"/>
  <c r="G117" i="6" s="1"/>
  <c r="A6" i="2"/>
  <c r="G88" i="6" s="1"/>
  <c r="A5" i="2"/>
  <c r="G60" i="6" s="1"/>
  <c r="A4" i="2"/>
  <c r="A3" i="2"/>
  <c r="G4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D72" i="1" l="1"/>
  <c r="A71" i="1"/>
  <c r="E77" i="1"/>
  <c r="B76" i="1"/>
  <c r="F85" i="1"/>
  <c r="C84" i="1"/>
  <c r="W16" i="11"/>
  <c r="W11" i="11"/>
  <c r="W12" i="11"/>
  <c r="W13" i="11"/>
  <c r="O15" i="11"/>
  <c r="W15" i="11"/>
  <c r="W14" i="11"/>
  <c r="O13" i="11"/>
  <c r="O12" i="11"/>
  <c r="O16" i="11"/>
  <c r="O14" i="11"/>
  <c r="O17" i="11"/>
  <c r="O9" i="11"/>
  <c r="O7" i="11"/>
  <c r="O8" i="11"/>
  <c r="O6" i="11"/>
  <c r="AE16" i="11"/>
  <c r="AE15" i="11"/>
  <c r="AE14" i="11"/>
  <c r="AE12" i="11"/>
  <c r="AE13" i="11"/>
  <c r="AE10" i="11"/>
  <c r="AE9" i="11"/>
  <c r="AE8" i="11"/>
  <c r="AE6" i="11"/>
  <c r="AE7" i="11"/>
  <c r="W10" i="11"/>
  <c r="W9" i="11"/>
  <c r="W8" i="11"/>
  <c r="W7" i="11"/>
  <c r="W6" i="11"/>
  <c r="O10" i="11"/>
  <c r="O11" i="11"/>
  <c r="N20" i="11"/>
  <c r="AF251" i="1"/>
  <c r="AD19" i="11"/>
  <c r="V19" i="11"/>
  <c r="AF252" i="1"/>
  <c r="AF118" i="1"/>
  <c r="AF84" i="1"/>
  <c r="AF119" i="1"/>
  <c r="A290" i="6"/>
  <c r="C290" i="6" s="1"/>
  <c r="AF85" i="1"/>
  <c r="A93" i="6"/>
  <c r="A94" i="6" s="1"/>
  <c r="A122" i="6"/>
  <c r="A123" i="6" s="1"/>
  <c r="E26" i="5" a="1"/>
  <c r="E26" i="5" s="1"/>
  <c r="AF264" i="1"/>
  <c r="AF263" i="1"/>
  <c r="AF259" i="1"/>
  <c r="AF260" i="1"/>
  <c r="AF261" i="1"/>
  <c r="AF262" i="1"/>
  <c r="A262" i="6"/>
  <c r="E85" i="5" a="1"/>
  <c r="E85" i="5" s="1"/>
  <c r="A318" i="6"/>
  <c r="A319" i="6" s="1"/>
  <c r="E73" i="5" a="1"/>
  <c r="E73" i="5" s="1"/>
  <c r="A65" i="6"/>
  <c r="C65" i="6" s="1"/>
  <c r="E95" i="5" a="1"/>
  <c r="E95" i="5" s="1"/>
  <c r="E5" i="5" a="1"/>
  <c r="E5" i="5" s="1"/>
  <c r="E4" i="5" a="1"/>
  <c r="E4" i="5" s="1"/>
  <c r="E71" i="5" a="1"/>
  <c r="E71" i="5" s="1"/>
  <c r="E29" i="5" a="1"/>
  <c r="E29" i="5" s="1"/>
  <c r="E13" i="5" a="1"/>
  <c r="E13" i="5" s="1"/>
  <c r="E96" i="5" a="1"/>
  <c r="E96" i="5" s="1"/>
  <c r="E84" i="5" a="1"/>
  <c r="E84" i="5" s="1"/>
  <c r="E72" i="5" a="1"/>
  <c r="E72" i="5" s="1"/>
  <c r="E39" i="5" a="1"/>
  <c r="E39" i="5" s="1"/>
  <c r="E27" i="5" a="1"/>
  <c r="E27" i="5" s="1"/>
  <c r="E15" i="5" a="1"/>
  <c r="E15" i="5" s="1"/>
  <c r="E3" i="5" a="1"/>
  <c r="E3" i="5" s="1"/>
  <c r="E14" i="5" a="1"/>
  <c r="E14" i="5" s="1"/>
  <c r="N153" i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IK4" i="9"/>
  <c r="IE11" i="9" s="1"/>
  <c r="IK4" i="7"/>
  <c r="IE10" i="7" s="1"/>
  <c r="E51" i="5" a="1"/>
  <c r="E51" i="5" s="1"/>
  <c r="E94" i="5" a="1"/>
  <c r="E94" i="5" s="1"/>
  <c r="E82" i="5" a="1"/>
  <c r="E82" i="5" s="1"/>
  <c r="E70" i="5" a="1"/>
  <c r="E70" i="5" s="1"/>
  <c r="E37" i="5" a="1"/>
  <c r="E37" i="5" s="1"/>
  <c r="E25" i="5" a="1"/>
  <c r="E25" i="5" s="1"/>
  <c r="N174" i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JS4" i="7"/>
  <c r="JM10" i="7" s="1"/>
  <c r="JS4" i="9"/>
  <c r="JM11" i="9" s="1"/>
  <c r="E100" i="5" a="1"/>
  <c r="E100" i="5" s="1"/>
  <c r="E101" i="5" a="1"/>
  <c r="E101" i="5" s="1"/>
  <c r="E102" i="5" a="1"/>
  <c r="E102" i="5" s="1"/>
  <c r="E99" i="5" a="1"/>
  <c r="E99" i="5" s="1"/>
  <c r="E93" i="5" a="1"/>
  <c r="E93" i="5" s="1"/>
  <c r="E81" i="5" a="1"/>
  <c r="E81" i="5" s="1"/>
  <c r="E69" i="5" a="1"/>
  <c r="E69" i="5" s="1"/>
  <c r="E36" i="5" a="1"/>
  <c r="E36" i="5" s="1"/>
  <c r="E24" i="5" a="1"/>
  <c r="E24" i="5" s="1"/>
  <c r="E12" i="5" a="1"/>
  <c r="E12" i="5" s="1"/>
  <c r="E92" i="5" a="1"/>
  <c r="E92" i="5" s="1"/>
  <c r="E80" i="5" a="1"/>
  <c r="E80" i="5" s="1"/>
  <c r="E68" i="5" a="1"/>
  <c r="E68" i="5" s="1"/>
  <c r="E35" i="5" a="1"/>
  <c r="E35" i="5" s="1"/>
  <c r="E23" i="5" a="1"/>
  <c r="E23" i="5" s="1"/>
  <c r="E11" i="5" a="1"/>
  <c r="E11" i="5" s="1"/>
  <c r="E38" i="5" a="1"/>
  <c r="E38" i="5" s="1"/>
  <c r="E91" i="5" a="1"/>
  <c r="E91" i="5" s="1"/>
  <c r="E79" i="5" a="1"/>
  <c r="E79" i="5" s="1"/>
  <c r="E67" i="5" a="1"/>
  <c r="E67" i="5" s="1"/>
  <c r="E34" i="5" a="1"/>
  <c r="E34" i="5" s="1"/>
  <c r="E22" i="5" a="1"/>
  <c r="E22" i="5" s="1"/>
  <c r="E10" i="5" a="1"/>
  <c r="E10" i="5" s="1"/>
  <c r="N195" i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LA4" i="7"/>
  <c r="KU10" i="7" s="1"/>
  <c r="LA4" i="9"/>
  <c r="KU11" i="9" s="1"/>
  <c r="N216" i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MI4" i="7"/>
  <c r="MC10" i="7" s="1"/>
  <c r="MI4" i="9"/>
  <c r="MC11" i="9" s="1"/>
  <c r="N237" i="1"/>
  <c r="N253" i="1" s="1"/>
  <c r="N254" i="1" s="1"/>
  <c r="N255" i="1" s="1"/>
  <c r="N256" i="1" s="1"/>
  <c r="N257" i="1" s="1"/>
  <c r="NQ4" i="7"/>
  <c r="NK10" i="7" s="1"/>
  <c r="NQ4" i="9"/>
  <c r="NK11" i="9" s="1"/>
  <c r="E90" i="5" a="1"/>
  <c r="E90" i="5" s="1"/>
  <c r="E78" i="5" a="1"/>
  <c r="E78" i="5" s="1"/>
  <c r="E64" i="5" a="1"/>
  <c r="E64" i="5" s="1"/>
  <c r="E33" i="5" a="1"/>
  <c r="E33" i="5" s="1"/>
  <c r="E21" i="5" a="1"/>
  <c r="E21" i="5" s="1"/>
  <c r="E9" i="5" a="1"/>
  <c r="E9" i="5" s="1"/>
  <c r="N132" i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HC4" i="9"/>
  <c r="GW11" i="9" s="1"/>
  <c r="HC4" i="7"/>
  <c r="GW10" i="7" s="1"/>
  <c r="E89" i="5" a="1"/>
  <c r="E89" i="5" s="1"/>
  <c r="E77" i="5" a="1"/>
  <c r="E77" i="5" s="1"/>
  <c r="E52" i="5" a="1"/>
  <c r="E52" i="5" s="1"/>
  <c r="E32" i="5" a="1"/>
  <c r="E32" i="5" s="1"/>
  <c r="E20" i="5" a="1"/>
  <c r="E20" i="5" s="1"/>
  <c r="E8" i="5" a="1"/>
  <c r="E8" i="5" s="1"/>
  <c r="E88" i="5" a="1"/>
  <c r="E88" i="5" s="1"/>
  <c r="E76" i="5" a="1"/>
  <c r="E76" i="5" s="1"/>
  <c r="E43" i="5" a="1"/>
  <c r="E43" i="5" s="1"/>
  <c r="E31" i="5" a="1"/>
  <c r="E31" i="5" s="1"/>
  <c r="E19" i="5" a="1"/>
  <c r="E19" i="5" s="1"/>
  <c r="E7" i="5" a="1"/>
  <c r="E7" i="5" s="1"/>
  <c r="N26" i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AO4" i="7"/>
  <c r="AI10" i="7" s="1"/>
  <c r="AO4" i="9"/>
  <c r="AI11" i="9" s="1"/>
  <c r="N47" i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BW4" i="7"/>
  <c r="BQ10" i="7" s="1"/>
  <c r="BW4" i="9"/>
  <c r="BQ11" i="9" s="1"/>
  <c r="E87" i="5" a="1"/>
  <c r="E87" i="5" s="1"/>
  <c r="E75" i="5" a="1"/>
  <c r="E75" i="5" s="1"/>
  <c r="E42" i="5" a="1"/>
  <c r="E42" i="5" s="1"/>
  <c r="E30" i="5" a="1"/>
  <c r="E30" i="5" s="1"/>
  <c r="E18" i="5" a="1"/>
  <c r="E18" i="5" s="1"/>
  <c r="E6" i="5" a="1"/>
  <c r="E6" i="5" s="1"/>
  <c r="G173" i="6"/>
  <c r="A178" i="6" s="1"/>
  <c r="A179" i="6" s="1"/>
  <c r="N6" i="1"/>
  <c r="N24" i="1" s="1"/>
  <c r="N25" i="1" s="1"/>
  <c r="G4" i="7"/>
  <c r="A10" i="7" s="1"/>
  <c r="G4" i="9"/>
  <c r="A11" i="9" s="1"/>
  <c r="E98" i="5" a="1"/>
  <c r="E98" i="5" s="1"/>
  <c r="E86" i="5" a="1"/>
  <c r="E86" i="5" s="1"/>
  <c r="E74" i="5" a="1"/>
  <c r="E74" i="5" s="1"/>
  <c r="E41" i="5" a="1"/>
  <c r="E41" i="5" s="1"/>
  <c r="E17" i="5" a="1"/>
  <c r="E17" i="5" s="1"/>
  <c r="G201" i="6"/>
  <c r="A206" i="6" s="1"/>
  <c r="C206" i="6" s="1"/>
  <c r="FO11" i="9"/>
  <c r="FQ11" i="9" s="1"/>
  <c r="N68" i="1"/>
  <c r="N89" i="1" s="1"/>
  <c r="DE4" i="7"/>
  <c r="CY10" i="7" s="1"/>
  <c r="DE4" i="9"/>
  <c r="CY11" i="9" s="1"/>
  <c r="N90" i="1"/>
  <c r="EM4" i="9"/>
  <c r="EG11" i="9" s="1"/>
  <c r="EM4" i="7"/>
  <c r="EG10" i="7" s="1"/>
  <c r="E97" i="5" a="1"/>
  <c r="E97" i="5" s="1"/>
  <c r="E40" i="5" a="1"/>
  <c r="E40" i="5" s="1"/>
  <c r="E28" i="5" a="1"/>
  <c r="E28" i="5" s="1"/>
  <c r="E16" i="5" a="1"/>
  <c r="E16" i="5" s="1"/>
  <c r="G32" i="6"/>
  <c r="A37" i="6" s="1"/>
  <c r="A38" i="6" s="1"/>
  <c r="A150" i="6"/>
  <c r="A151" i="6" s="1"/>
  <c r="G229" i="6"/>
  <c r="A234" i="6" s="1"/>
  <c r="A235" i="6" s="1"/>
  <c r="FO10" i="7"/>
  <c r="D115" i="1"/>
  <c r="A114" i="1"/>
  <c r="A252" i="1"/>
  <c r="A269" i="1"/>
  <c r="A248" i="1"/>
  <c r="A256" i="1"/>
  <c r="A240" i="1"/>
  <c r="A273" i="1"/>
  <c r="A12" i="1"/>
  <c r="A277" i="1"/>
  <c r="A244" i="1"/>
  <c r="A23" i="1"/>
  <c r="CZ44" i="9"/>
  <c r="EH47" i="9"/>
  <c r="FP50" i="9"/>
  <c r="FP53" i="9" s="1"/>
  <c r="FP56" i="9" s="1"/>
  <c r="A11" i="1"/>
  <c r="A22" i="1"/>
  <c r="A28" i="1"/>
  <c r="A32" i="1"/>
  <c r="A36" i="1"/>
  <c r="A40" i="1"/>
  <c r="A44" i="1"/>
  <c r="A24" i="1"/>
  <c r="A50" i="1"/>
  <c r="A54" i="1"/>
  <c r="A58" i="1"/>
  <c r="A62" i="1"/>
  <c r="A66" i="1"/>
  <c r="A135" i="1"/>
  <c r="A139" i="1"/>
  <c r="A143" i="1"/>
  <c r="A147" i="1"/>
  <c r="A151" i="1"/>
  <c r="A198" i="1"/>
  <c r="A202" i="1"/>
  <c r="A206" i="1"/>
  <c r="A210" i="1"/>
  <c r="A214" i="1"/>
  <c r="A219" i="1"/>
  <c r="A223" i="1"/>
  <c r="A227" i="1"/>
  <c r="A231" i="1"/>
  <c r="A235" i="1"/>
  <c r="A13" i="1"/>
  <c r="A29" i="1"/>
  <c r="A33" i="1"/>
  <c r="A37" i="1"/>
  <c r="A41" i="1"/>
  <c r="A45" i="1"/>
  <c r="A14" i="1"/>
  <c r="A27" i="1"/>
  <c r="A241" i="1"/>
  <c r="A245" i="1"/>
  <c r="A249" i="1"/>
  <c r="A253" i="1"/>
  <c r="A266" i="1"/>
  <c r="A270" i="1"/>
  <c r="A274" i="1"/>
  <c r="AF106" i="1"/>
  <c r="AD119" i="1"/>
  <c r="AE119" i="1" s="1"/>
  <c r="AF136" i="1"/>
  <c r="AF157" i="1"/>
  <c r="AF169" i="1"/>
  <c r="AF178" i="1"/>
  <c r="AF190" i="1"/>
  <c r="AD182" i="1"/>
  <c r="AE182" i="1" s="1"/>
  <c r="AF199" i="1"/>
  <c r="AF211" i="1"/>
  <c r="AF220" i="1"/>
  <c r="AF232" i="1"/>
  <c r="AF241" i="1"/>
  <c r="A15" i="1"/>
  <c r="A48" i="1"/>
  <c r="A51" i="1"/>
  <c r="A55" i="1"/>
  <c r="A59" i="1"/>
  <c r="A63" i="1"/>
  <c r="A136" i="1"/>
  <c r="A140" i="1"/>
  <c r="A144" i="1"/>
  <c r="A148" i="1"/>
  <c r="A199" i="1"/>
  <c r="A203" i="1"/>
  <c r="A207" i="1"/>
  <c r="A211" i="1"/>
  <c r="A220" i="1"/>
  <c r="A224" i="1"/>
  <c r="A228" i="1"/>
  <c r="A232" i="1"/>
  <c r="A16" i="1"/>
  <c r="A30" i="1"/>
  <c r="A34" i="1"/>
  <c r="A38" i="1"/>
  <c r="A42" i="1"/>
  <c r="AF148" i="1"/>
  <c r="A238" i="1"/>
  <c r="A17" i="1"/>
  <c r="A242" i="1"/>
  <c r="A246" i="1"/>
  <c r="A250" i="1"/>
  <c r="A254" i="1"/>
  <c r="A267" i="1"/>
  <c r="A271" i="1"/>
  <c r="A275" i="1"/>
  <c r="AF115" i="1"/>
  <c r="A7" i="1"/>
  <c r="A18" i="1"/>
  <c r="A52" i="1"/>
  <c r="A56" i="1"/>
  <c r="A60" i="1"/>
  <c r="A64" i="1"/>
  <c r="A69" i="1"/>
  <c r="A91" i="1"/>
  <c r="A112" i="1"/>
  <c r="A133" i="1"/>
  <c r="A137" i="1"/>
  <c r="A141" i="1"/>
  <c r="A145" i="1"/>
  <c r="A149" i="1"/>
  <c r="A196" i="1"/>
  <c r="A200" i="1"/>
  <c r="A204" i="1"/>
  <c r="A208" i="1"/>
  <c r="A212" i="1"/>
  <c r="A217" i="1"/>
  <c r="A221" i="1"/>
  <c r="A225" i="1"/>
  <c r="A229" i="1"/>
  <c r="A233" i="1"/>
  <c r="AF94" i="1"/>
  <c r="A8" i="1"/>
  <c r="A19" i="1"/>
  <c r="A31" i="1"/>
  <c r="A35" i="1"/>
  <c r="A39" i="1"/>
  <c r="A43" i="1"/>
  <c r="A9" i="1"/>
  <c r="A20" i="1"/>
  <c r="A239" i="1"/>
  <c r="A243" i="1"/>
  <c r="A247" i="1"/>
  <c r="A251" i="1"/>
  <c r="A255" i="1"/>
  <c r="A268" i="1"/>
  <c r="A272" i="1"/>
  <c r="A276" i="1"/>
  <c r="A10" i="1"/>
  <c r="A21" i="1"/>
  <c r="A49" i="1"/>
  <c r="A53" i="1"/>
  <c r="A57" i="1"/>
  <c r="A61" i="1"/>
  <c r="A65" i="1"/>
  <c r="A70" i="1"/>
  <c r="A92" i="1"/>
  <c r="A113" i="1"/>
  <c r="A134" i="1"/>
  <c r="A138" i="1"/>
  <c r="A142" i="1"/>
  <c r="A146" i="1"/>
  <c r="A150" i="1"/>
  <c r="A197" i="1"/>
  <c r="A201" i="1"/>
  <c r="A205" i="1"/>
  <c r="A209" i="1"/>
  <c r="A213" i="1"/>
  <c r="A218" i="1"/>
  <c r="A222" i="1"/>
  <c r="A226" i="1"/>
  <c r="A230" i="1"/>
  <c r="A234" i="1"/>
  <c r="C318" i="6"/>
  <c r="A291" i="6"/>
  <c r="C262" i="6"/>
  <c r="A263" i="6"/>
  <c r="C9" i="6"/>
  <c r="C10" i="6"/>
  <c r="C11" i="6"/>
  <c r="C12" i="6"/>
  <c r="C13" i="6"/>
  <c r="C14" i="6"/>
  <c r="C15" i="6"/>
  <c r="C16" i="6"/>
  <c r="C17" i="6"/>
  <c r="C18" i="6"/>
  <c r="AF11" i="1"/>
  <c r="AF95" i="1"/>
  <c r="AF33" i="1"/>
  <c r="AF92" i="1"/>
  <c r="AF104" i="1"/>
  <c r="AD93" i="1"/>
  <c r="AD105" i="1"/>
  <c r="AD109" i="1"/>
  <c r="AE109" i="1" s="1"/>
  <c r="AD114" i="1"/>
  <c r="AE114" i="1" s="1"/>
  <c r="AD135" i="1"/>
  <c r="AE135" i="1" s="1"/>
  <c r="AF147" i="1"/>
  <c r="AD139" i="1"/>
  <c r="AE139" i="1" s="1"/>
  <c r="AD151" i="1"/>
  <c r="AE151" i="1" s="1"/>
  <c r="AF156" i="1"/>
  <c r="AD168" i="1"/>
  <c r="AE168" i="1" s="1"/>
  <c r="AD160" i="1"/>
  <c r="AE160" i="1" s="1"/>
  <c r="AF177" i="1"/>
  <c r="AD189" i="1"/>
  <c r="AE189" i="1" s="1"/>
  <c r="AD193" i="1"/>
  <c r="AE193" i="1" s="1"/>
  <c r="AF198" i="1"/>
  <c r="AD210" i="1"/>
  <c r="AE210" i="1" s="1"/>
  <c r="AD202" i="1"/>
  <c r="AE202" i="1" s="1"/>
  <c r="AD206" i="1"/>
  <c r="AE206" i="1" s="1"/>
  <c r="AD219" i="1"/>
  <c r="AF231" i="1"/>
  <c r="AF240" i="1"/>
  <c r="AF45" i="1"/>
  <c r="AF80" i="1"/>
  <c r="AF253" i="1"/>
  <c r="AF34" i="1"/>
  <c r="AF58" i="1"/>
  <c r="AF70" i="1"/>
  <c r="AF81" i="1"/>
  <c r="AF69" i="1"/>
  <c r="AF57" i="1"/>
  <c r="AF113" i="1"/>
  <c r="AF125" i="1"/>
  <c r="AF134" i="1"/>
  <c r="AF146" i="1"/>
  <c r="AF155" i="1"/>
  <c r="AF167" i="1"/>
  <c r="AD159" i="1"/>
  <c r="AE159" i="1" s="1"/>
  <c r="AF176" i="1"/>
  <c r="AF188" i="1"/>
  <c r="AF197" i="1"/>
  <c r="AF209" i="1"/>
  <c r="AF218" i="1"/>
  <c r="AF230" i="1"/>
  <c r="AF107" i="1"/>
  <c r="AF116" i="1"/>
  <c r="AF137" i="1"/>
  <c r="AF149" i="1"/>
  <c r="AF158" i="1"/>
  <c r="AF170" i="1"/>
  <c r="AF179" i="1"/>
  <c r="AF191" i="1"/>
  <c r="AF200" i="1"/>
  <c r="AF212" i="1"/>
  <c r="AF221" i="1"/>
  <c r="AF233" i="1"/>
  <c r="AD80" i="1"/>
  <c r="AF9" i="1"/>
  <c r="AF20" i="1"/>
  <c r="AF32" i="1"/>
  <c r="AF44" i="1"/>
  <c r="AF56" i="1"/>
  <c r="AF79" i="1"/>
  <c r="AD211" i="1"/>
  <c r="AE211" i="1" s="1"/>
  <c r="AF217" i="1"/>
  <c r="AD69" i="1"/>
  <c r="AF239" i="1"/>
  <c r="AF22" i="1"/>
  <c r="AF21" i="1"/>
  <c r="AD28" i="1"/>
  <c r="AE28" i="1" s="1"/>
  <c r="AD40" i="1"/>
  <c r="AE40" i="1" s="1"/>
  <c r="AD64" i="1"/>
  <c r="AE64" i="1" s="1"/>
  <c r="AD75" i="1"/>
  <c r="AF238" i="1"/>
  <c r="AD256" i="1"/>
  <c r="AE256" i="1" s="1"/>
  <c r="AF242" i="1"/>
  <c r="AF254" i="1"/>
  <c r="AF96" i="1"/>
  <c r="AF108" i="1"/>
  <c r="AF117" i="1"/>
  <c r="AF138" i="1"/>
  <c r="AF150" i="1"/>
  <c r="AF159" i="1"/>
  <c r="AF171" i="1"/>
  <c r="AF180" i="1"/>
  <c r="AF192" i="1"/>
  <c r="AF201" i="1"/>
  <c r="AF213" i="1"/>
  <c r="AF222" i="1"/>
  <c r="AF234" i="1"/>
  <c r="AF243" i="1"/>
  <c r="AF255" i="1"/>
  <c r="AF24" i="1"/>
  <c r="AF36" i="1"/>
  <c r="AF48" i="1"/>
  <c r="AF60" i="1"/>
  <c r="AF71" i="1"/>
  <c r="AF83" i="1"/>
  <c r="AF142" i="1"/>
  <c r="AF205" i="1"/>
  <c r="AF226" i="1"/>
  <c r="AF247" i="1"/>
  <c r="AD33" i="1"/>
  <c r="AE33" i="1" s="1"/>
  <c r="AD45" i="1"/>
  <c r="AE45" i="1" s="1"/>
  <c r="AF53" i="1"/>
  <c r="AF65" i="1"/>
  <c r="AF127" i="1"/>
  <c r="AD126" i="1"/>
  <c r="AE126" i="1" s="1"/>
  <c r="AF128" i="1"/>
  <c r="AF129" i="1"/>
  <c r="E62" i="5" a="1"/>
  <c r="E62" i="5" s="1"/>
  <c r="E50" i="5" a="1"/>
  <c r="E50" i="5" s="1"/>
  <c r="E61" i="5" a="1"/>
  <c r="E61" i="5" s="1"/>
  <c r="E49" i="5" a="1"/>
  <c r="E49" i="5" s="1"/>
  <c r="E60" i="5" a="1"/>
  <c r="E60" i="5" s="1"/>
  <c r="E48" i="5" a="1"/>
  <c r="E48" i="5" s="1"/>
  <c r="E59" i="5" a="1"/>
  <c r="E59" i="5" s="1"/>
  <c r="E47" i="5" a="1"/>
  <c r="E47" i="5" s="1"/>
  <c r="E58" i="5" a="1"/>
  <c r="E58" i="5" s="1"/>
  <c r="E46" i="5" a="1"/>
  <c r="E46" i="5" s="1"/>
  <c r="E57" i="5" a="1"/>
  <c r="E57" i="5" s="1"/>
  <c r="E45" i="5" a="1"/>
  <c r="E45" i="5" s="1"/>
  <c r="E56" i="5" a="1"/>
  <c r="E56" i="5" s="1"/>
  <c r="E44" i="5" a="1"/>
  <c r="E44" i="5" s="1"/>
  <c r="E55" i="5" a="1"/>
  <c r="E55" i="5" s="1"/>
  <c r="E66" i="5" a="1"/>
  <c r="E66" i="5" s="1"/>
  <c r="E54" i="5" a="1"/>
  <c r="E54" i="5" s="1"/>
  <c r="E65" i="5" a="1"/>
  <c r="E65" i="5" s="1"/>
  <c r="E53" i="5" a="1"/>
  <c r="E53" i="5" s="1"/>
  <c r="E63" i="5" a="1"/>
  <c r="E63" i="5" s="1"/>
  <c r="E2" i="5" a="1"/>
  <c r="E2" i="5" s="1"/>
  <c r="AF31" i="1"/>
  <c r="AF43" i="1"/>
  <c r="AF55" i="1"/>
  <c r="AF78" i="1"/>
  <c r="AF23" i="1"/>
  <c r="AF35" i="1"/>
  <c r="AF59" i="1"/>
  <c r="AF82" i="1"/>
  <c r="AF97" i="1"/>
  <c r="AF109" i="1"/>
  <c r="AF130" i="1"/>
  <c r="AF139" i="1"/>
  <c r="AF151" i="1"/>
  <c r="AF160" i="1"/>
  <c r="AF172" i="1"/>
  <c r="AF181" i="1"/>
  <c r="AF193" i="1"/>
  <c r="AF202" i="1"/>
  <c r="AF214" i="1"/>
  <c r="AF223" i="1"/>
  <c r="AF235" i="1"/>
  <c r="AF244" i="1"/>
  <c r="AF256" i="1"/>
  <c r="AF37" i="1"/>
  <c r="AF49" i="1"/>
  <c r="AF61" i="1"/>
  <c r="AF72" i="1"/>
  <c r="AF98" i="1"/>
  <c r="AF110" i="1"/>
  <c r="AF131" i="1"/>
  <c r="AF140" i="1"/>
  <c r="AD152" i="1"/>
  <c r="AE152" i="1" s="1"/>
  <c r="AD144" i="1"/>
  <c r="AE144" i="1" s="1"/>
  <c r="AF161" i="1"/>
  <c r="AF173" i="1"/>
  <c r="AD157" i="1"/>
  <c r="AE157" i="1" s="1"/>
  <c r="AF182" i="1"/>
  <c r="AF194" i="1"/>
  <c r="AD203" i="1"/>
  <c r="AD215" i="1"/>
  <c r="AE215" i="1" s="1"/>
  <c r="AF224" i="1"/>
  <c r="AF236" i="1"/>
  <c r="AD245" i="1"/>
  <c r="AF257" i="1"/>
  <c r="AD249" i="1"/>
  <c r="AE249" i="1" s="1"/>
  <c r="AF14" i="1"/>
  <c r="AD38" i="1"/>
  <c r="AE38" i="1" s="1"/>
  <c r="AF50" i="1"/>
  <c r="AD62" i="1"/>
  <c r="AE62" i="1" s="1"/>
  <c r="AF73" i="1"/>
  <c r="AF99" i="1"/>
  <c r="AF120" i="1"/>
  <c r="AF141" i="1"/>
  <c r="AF162" i="1"/>
  <c r="AF183" i="1"/>
  <c r="AF204" i="1"/>
  <c r="AF225" i="1"/>
  <c r="AF246" i="1"/>
  <c r="AD177" i="1"/>
  <c r="AE177" i="1" s="1"/>
  <c r="AF15" i="1"/>
  <c r="AF27" i="1"/>
  <c r="AF39" i="1"/>
  <c r="AF51" i="1"/>
  <c r="AF63" i="1"/>
  <c r="AF74" i="1"/>
  <c r="AF86" i="1"/>
  <c r="AF100" i="1"/>
  <c r="AF121" i="1"/>
  <c r="AF163" i="1"/>
  <c r="AF184" i="1"/>
  <c r="AF52" i="1"/>
  <c r="AF64" i="1"/>
  <c r="AF75" i="1"/>
  <c r="AF101" i="1"/>
  <c r="AF122" i="1"/>
  <c r="AF143" i="1"/>
  <c r="AF164" i="1"/>
  <c r="AF185" i="1"/>
  <c r="AF206" i="1"/>
  <c r="AF227" i="1"/>
  <c r="AF248" i="1"/>
  <c r="AF29" i="1"/>
  <c r="AF41" i="1"/>
  <c r="AF76" i="1"/>
  <c r="AF102" i="1"/>
  <c r="AF123" i="1"/>
  <c r="AF144" i="1"/>
  <c r="AF165" i="1"/>
  <c r="AF186" i="1"/>
  <c r="AF207" i="1"/>
  <c r="AF228" i="1"/>
  <c r="AF249" i="1"/>
  <c r="AF7" i="1"/>
  <c r="AF18" i="1"/>
  <c r="AF30" i="1"/>
  <c r="AF42" i="1"/>
  <c r="AF54" i="1"/>
  <c r="AF66" i="1"/>
  <c r="AF77" i="1"/>
  <c r="AF91" i="1"/>
  <c r="AF103" i="1"/>
  <c r="AD95" i="1"/>
  <c r="AE95" i="1" s="1"/>
  <c r="AD112" i="1"/>
  <c r="AF124" i="1"/>
  <c r="AF133" i="1"/>
  <c r="AF145" i="1"/>
  <c r="AD154" i="1"/>
  <c r="AE154" i="1" s="1"/>
  <c r="AF166" i="1"/>
  <c r="AF175" i="1"/>
  <c r="AF187" i="1"/>
  <c r="AF196" i="1"/>
  <c r="AF208" i="1"/>
  <c r="AD229" i="1"/>
  <c r="AE229" i="1" s="1"/>
  <c r="AF250" i="1"/>
  <c r="AF265" i="1"/>
  <c r="AF17" i="1"/>
  <c r="AF154" i="1"/>
  <c r="AF229" i="1"/>
  <c r="AF8" i="1"/>
  <c r="AF19" i="1"/>
  <c r="AD17" i="1"/>
  <c r="AD29" i="1"/>
  <c r="AF93" i="1"/>
  <c r="AF105" i="1"/>
  <c r="AF168" i="1"/>
  <c r="AF219" i="1"/>
  <c r="AF40" i="1"/>
  <c r="AF245" i="1"/>
  <c r="AF28" i="1"/>
  <c r="AF10" i="1"/>
  <c r="AF12" i="1"/>
  <c r="AF135" i="1"/>
  <c r="AF210" i="1"/>
  <c r="AF13" i="1"/>
  <c r="AF112" i="1"/>
  <c r="AF62" i="1"/>
  <c r="AF114" i="1"/>
  <c r="AF126" i="1"/>
  <c r="AF189" i="1"/>
  <c r="AF16" i="1"/>
  <c r="AF38" i="1"/>
  <c r="AF152" i="1"/>
  <c r="AF203" i="1"/>
  <c r="AF215" i="1"/>
  <c r="AD244" i="1"/>
  <c r="AD106" i="1"/>
  <c r="AD234" i="1"/>
  <c r="AE234" i="1" s="1"/>
  <c r="AD198" i="1"/>
  <c r="AD223" i="1"/>
  <c r="AE223" i="1" s="1"/>
  <c r="AD252" i="1"/>
  <c r="AE252" i="1" s="1"/>
  <c r="AD118" i="1"/>
  <c r="AE118" i="1" s="1"/>
  <c r="AD147" i="1"/>
  <c r="AE147" i="1" s="1"/>
  <c r="AD172" i="1"/>
  <c r="AE172" i="1" s="1"/>
  <c r="AD231" i="1"/>
  <c r="AE231" i="1" s="1"/>
  <c r="AD10" i="1"/>
  <c r="AD21" i="1"/>
  <c r="AD54" i="1"/>
  <c r="AE54" i="1" s="1"/>
  <c r="AD94" i="1"/>
  <c r="AD235" i="1"/>
  <c r="AE235" i="1" s="1"/>
  <c r="AD97" i="1"/>
  <c r="AD156" i="1"/>
  <c r="AE156" i="1" s="1"/>
  <c r="AD181" i="1"/>
  <c r="AE181" i="1" s="1"/>
  <c r="AD37" i="1"/>
  <c r="AE37" i="1" s="1"/>
  <c r="AD130" i="1"/>
  <c r="AE130" i="1" s="1"/>
  <c r="AD240" i="1"/>
  <c r="AE240" i="1" s="1"/>
  <c r="AD214" i="1"/>
  <c r="AE214" i="1" s="1"/>
  <c r="AD199" i="1"/>
  <c r="AD82" i="1"/>
  <c r="AE82" i="1" s="1"/>
  <c r="AD136" i="1"/>
  <c r="AE136" i="1" s="1"/>
  <c r="AD148" i="1"/>
  <c r="AE148" i="1" s="1"/>
  <c r="AD186" i="1"/>
  <c r="AE186" i="1" s="1"/>
  <c r="AD224" i="1"/>
  <c r="AE224" i="1" s="1"/>
  <c r="AD42" i="1"/>
  <c r="AE42" i="1" s="1"/>
  <c r="AD59" i="1"/>
  <c r="AE59" i="1" s="1"/>
  <c r="AD173" i="1"/>
  <c r="AE173" i="1" s="1"/>
  <c r="AD236" i="1"/>
  <c r="AE236" i="1" s="1"/>
  <c r="AD84" i="1"/>
  <c r="AD110" i="1"/>
  <c r="AE110" i="1" s="1"/>
  <c r="AD127" i="1"/>
  <c r="AE127" i="1" s="1"/>
  <c r="AD161" i="1"/>
  <c r="AE161" i="1" s="1"/>
  <c r="AD98" i="1"/>
  <c r="AD165" i="1"/>
  <c r="AE165" i="1" s="1"/>
  <c r="AD171" i="1"/>
  <c r="AE171" i="1" s="1"/>
  <c r="AD197" i="1"/>
  <c r="AD228" i="1"/>
  <c r="AE228" i="1" s="1"/>
  <c r="AD85" i="1"/>
  <c r="AD140" i="1"/>
  <c r="AE140" i="1" s="1"/>
  <c r="AD253" i="1"/>
  <c r="AE253" i="1" s="1"/>
  <c r="AD73" i="1"/>
  <c r="AD102" i="1"/>
  <c r="AD178" i="1"/>
  <c r="AE178" i="1" s="1"/>
  <c r="AD241" i="1"/>
  <c r="AD115" i="1"/>
  <c r="AE115" i="1" s="1"/>
  <c r="AD167" i="1"/>
  <c r="AE167" i="1" s="1"/>
  <c r="AD190" i="1"/>
  <c r="AE190" i="1" s="1"/>
  <c r="AD66" i="1"/>
  <c r="AE66" i="1" s="1"/>
  <c r="AD74" i="1"/>
  <c r="AE74" i="1" s="1"/>
  <c r="AD103" i="1"/>
  <c r="AE103" i="1" s="1"/>
  <c r="AD116" i="1"/>
  <c r="AD124" i="1"/>
  <c r="AE124" i="1" s="1"/>
  <c r="AD133" i="1"/>
  <c r="AD145" i="1"/>
  <c r="AE145" i="1" s="1"/>
  <c r="AD170" i="1"/>
  <c r="AE170" i="1" s="1"/>
  <c r="AD162" i="1"/>
  <c r="AE162" i="1" s="1"/>
  <c r="AD179" i="1"/>
  <c r="AE179" i="1" s="1"/>
  <c r="AD191" i="1"/>
  <c r="AE191" i="1" s="1"/>
  <c r="AD208" i="1"/>
  <c r="AE208" i="1" s="1"/>
  <c r="AD225" i="1"/>
  <c r="AE225" i="1" s="1"/>
  <c r="AD217" i="1"/>
  <c r="AD246" i="1"/>
  <c r="AD72" i="1"/>
  <c r="AE72" i="1" s="1"/>
  <c r="AD131" i="1"/>
  <c r="AE131" i="1" s="1"/>
  <c r="AD20" i="1"/>
  <c r="AD50" i="1"/>
  <c r="AD169" i="1"/>
  <c r="AE169" i="1" s="1"/>
  <c r="AD194" i="1"/>
  <c r="AE194" i="1" s="1"/>
  <c r="AD220" i="1"/>
  <c r="AE220" i="1" s="1"/>
  <c r="AD232" i="1"/>
  <c r="AE232" i="1" s="1"/>
  <c r="AD257" i="1"/>
  <c r="AE257" i="1" s="1"/>
  <c r="AD44" i="1"/>
  <c r="AE44" i="1" s="1"/>
  <c r="AD212" i="1"/>
  <c r="AE212" i="1" s="1"/>
  <c r="AD238" i="1"/>
  <c r="AE238" i="1" s="1"/>
  <c r="AD86" i="1"/>
  <c r="AE86" i="1" s="1"/>
  <c r="AD166" i="1"/>
  <c r="AE166" i="1" s="1"/>
  <c r="AD175" i="1"/>
  <c r="AE175" i="1" s="1"/>
  <c r="AD183" i="1"/>
  <c r="AE183" i="1" s="1"/>
  <c r="AD221" i="1"/>
  <c r="AE221" i="1" s="1"/>
  <c r="AD48" i="1"/>
  <c r="AE48" i="1" s="1"/>
  <c r="AD70" i="1"/>
  <c r="AE70" i="1" s="1"/>
  <c r="AD60" i="1"/>
  <c r="AE60" i="1" s="1"/>
  <c r="AD79" i="1"/>
  <c r="AD107" i="1"/>
  <c r="AE107" i="1" s="1"/>
  <c r="AD158" i="1"/>
  <c r="AE158" i="1" s="1"/>
  <c r="AD204" i="1"/>
  <c r="AD250" i="1"/>
  <c r="AD9" i="1"/>
  <c r="AD196" i="1"/>
  <c r="AE196" i="1" s="1"/>
  <c r="AD91" i="1"/>
  <c r="AD141" i="1"/>
  <c r="AE141" i="1" s="1"/>
  <c r="AD187" i="1"/>
  <c r="AE187" i="1" s="1"/>
  <c r="AD233" i="1"/>
  <c r="AE233" i="1" s="1"/>
  <c r="AD27" i="1"/>
  <c r="AD39" i="1"/>
  <c r="AE39" i="1" s="1"/>
  <c r="AD120" i="1"/>
  <c r="AE120" i="1" s="1"/>
  <c r="AD261" i="1"/>
  <c r="AE261" i="1" s="1"/>
  <c r="AD265" i="1"/>
  <c r="AE265" i="1" s="1"/>
  <c r="AD259" i="1"/>
  <c r="AD262" i="1"/>
  <c r="AD260" i="1"/>
  <c r="AE260" i="1" s="1"/>
  <c r="AD263" i="1"/>
  <c r="AD264" i="1"/>
  <c r="AE264" i="1" s="1"/>
  <c r="AD31" i="1"/>
  <c r="AD78" i="1"/>
  <c r="AD138" i="1"/>
  <c r="AE138" i="1" s="1"/>
  <c r="AD176" i="1"/>
  <c r="AE176" i="1" s="1"/>
  <c r="AD243" i="1"/>
  <c r="AD251" i="1"/>
  <c r="AE251" i="1" s="1"/>
  <c r="AD143" i="1"/>
  <c r="AE143" i="1" s="1"/>
  <c r="AD41" i="1"/>
  <c r="AE41" i="1" s="1"/>
  <c r="AD96" i="1"/>
  <c r="AE96" i="1" s="1"/>
  <c r="AD146" i="1"/>
  <c r="AE146" i="1" s="1"/>
  <c r="AD207" i="1"/>
  <c r="AE207" i="1" s="1"/>
  <c r="AD24" i="1"/>
  <c r="AD113" i="1"/>
  <c r="AE113" i="1" s="1"/>
  <c r="AD222" i="1"/>
  <c r="AE222" i="1" s="1"/>
  <c r="AD230" i="1"/>
  <c r="AE230" i="1" s="1"/>
  <c r="AD58" i="1"/>
  <c r="AE58" i="1" s="1"/>
  <c r="AD155" i="1"/>
  <c r="AE155" i="1" s="1"/>
  <c r="AD201" i="1"/>
  <c r="AD209" i="1"/>
  <c r="AE209" i="1" s="1"/>
  <c r="AD43" i="1"/>
  <c r="AE43" i="1" s="1"/>
  <c r="AD77" i="1"/>
  <c r="AD108" i="1"/>
  <c r="AD125" i="1"/>
  <c r="AE125" i="1" s="1"/>
  <c r="AD134" i="1"/>
  <c r="AE134" i="1" s="1"/>
  <c r="AD218" i="1"/>
  <c r="AD239" i="1"/>
  <c r="AD255" i="1"/>
  <c r="AE255" i="1" s="1"/>
  <c r="AD200" i="1"/>
  <c r="AD150" i="1"/>
  <c r="AE150" i="1" s="1"/>
  <c r="AD188" i="1"/>
  <c r="AE188" i="1" s="1"/>
  <c r="AD104" i="1"/>
  <c r="AD213" i="1"/>
  <c r="AE213" i="1" s="1"/>
  <c r="AD53" i="1"/>
  <c r="AE53" i="1" s="1"/>
  <c r="AD65" i="1"/>
  <c r="AE65" i="1" s="1"/>
  <c r="AD254" i="1"/>
  <c r="AE254" i="1" s="1"/>
  <c r="AD242" i="1"/>
  <c r="AD247" i="1"/>
  <c r="AD248" i="1"/>
  <c r="AD227" i="1"/>
  <c r="AE227" i="1" s="1"/>
  <c r="AD226" i="1"/>
  <c r="AE226" i="1" s="1"/>
  <c r="AD205" i="1"/>
  <c r="AE205" i="1" s="1"/>
  <c r="AD180" i="1"/>
  <c r="AE180" i="1" s="1"/>
  <c r="AD192" i="1"/>
  <c r="AE192" i="1" s="1"/>
  <c r="AD185" i="1"/>
  <c r="AE185" i="1" s="1"/>
  <c r="AD184" i="1"/>
  <c r="AE184" i="1" s="1"/>
  <c r="AD163" i="1"/>
  <c r="AE163" i="1" s="1"/>
  <c r="AD164" i="1"/>
  <c r="AE164" i="1" s="1"/>
  <c r="AD142" i="1"/>
  <c r="AE142" i="1" s="1"/>
  <c r="AD137" i="1"/>
  <c r="AD149" i="1"/>
  <c r="AE149" i="1" s="1"/>
  <c r="AD117" i="1"/>
  <c r="AE117" i="1" s="1"/>
  <c r="AD129" i="1"/>
  <c r="AE129" i="1" s="1"/>
  <c r="AD123" i="1"/>
  <c r="AE123" i="1" s="1"/>
  <c r="AD122" i="1"/>
  <c r="AE122" i="1" s="1"/>
  <c r="AD121" i="1"/>
  <c r="AE121" i="1" s="1"/>
  <c r="AD128" i="1"/>
  <c r="AE128" i="1" s="1"/>
  <c r="AD92" i="1"/>
  <c r="AE92" i="1" s="1"/>
  <c r="AD99" i="1"/>
  <c r="AE99" i="1" s="1"/>
  <c r="AD101" i="1"/>
  <c r="AD100" i="1"/>
  <c r="AD57" i="1"/>
  <c r="AE57" i="1" s="1"/>
  <c r="AD49" i="1"/>
  <c r="AE49" i="1" s="1"/>
  <c r="AD61" i="1"/>
  <c r="AE61" i="1" s="1"/>
  <c r="AD8" i="1"/>
  <c r="AD81" i="1"/>
  <c r="AD76" i="1"/>
  <c r="AD71" i="1"/>
  <c r="AD83" i="1"/>
  <c r="AE83" i="1" s="1"/>
  <c r="AD52" i="1"/>
  <c r="AD55" i="1"/>
  <c r="AE55" i="1" s="1"/>
  <c r="AD56" i="1"/>
  <c r="AE56" i="1" s="1"/>
  <c r="AD63" i="1"/>
  <c r="AE63" i="1" s="1"/>
  <c r="AD51" i="1"/>
  <c r="AD36" i="1"/>
  <c r="AE36" i="1" s="1"/>
  <c r="AD35" i="1"/>
  <c r="AE35" i="1" s="1"/>
  <c r="AD15" i="1"/>
  <c r="AD7" i="1"/>
  <c r="AD18" i="1"/>
  <c r="AD34" i="1"/>
  <c r="AE34" i="1" s="1"/>
  <c r="AD19" i="1"/>
  <c r="AD32" i="1"/>
  <c r="AE32" i="1" s="1"/>
  <c r="AD30" i="1"/>
  <c r="AD13" i="1"/>
  <c r="AD16" i="1"/>
  <c r="AD23" i="1"/>
  <c r="AD11" i="1"/>
  <c r="AD22" i="1"/>
  <c r="AE22" i="1" s="1"/>
  <c r="AD12" i="1"/>
  <c r="AD14" i="1"/>
  <c r="AE79" i="1" l="1"/>
  <c r="AE246" i="1"/>
  <c r="AE244" i="1"/>
  <c r="AE137" i="1"/>
  <c r="AE27" i="1"/>
  <c r="AE30" i="1"/>
  <c r="AE217" i="1"/>
  <c r="AE116" i="1"/>
  <c r="AE94" i="1"/>
  <c r="AE100" i="1"/>
  <c r="AE97" i="1"/>
  <c r="AE75" i="1"/>
  <c r="AE112" i="1"/>
  <c r="AE133" i="1"/>
  <c r="AE250" i="1"/>
  <c r="AE198" i="1"/>
  <c r="AE29" i="1"/>
  <c r="AE78" i="1"/>
  <c r="AE218" i="1"/>
  <c r="AE51" i="1"/>
  <c r="AE31" i="1"/>
  <c r="AE50" i="1"/>
  <c r="AE219" i="1"/>
  <c r="AE52" i="1"/>
  <c r="AE204" i="1"/>
  <c r="AE248" i="1"/>
  <c r="AE247" i="1"/>
  <c r="AE245" i="1"/>
  <c r="AE243" i="1"/>
  <c r="AE242" i="1"/>
  <c r="AE239" i="1"/>
  <c r="AE241" i="1"/>
  <c r="AE263" i="1"/>
  <c r="AE77" i="1"/>
  <c r="AE259" i="1"/>
  <c r="AE85" i="1"/>
  <c r="AE76" i="1"/>
  <c r="AE73" i="1"/>
  <c r="AE80" i="1"/>
  <c r="AE84" i="1"/>
  <c r="AE81" i="1"/>
  <c r="AE69" i="1"/>
  <c r="AE91" i="1"/>
  <c r="AE101" i="1"/>
  <c r="AE102" i="1"/>
  <c r="AE104" i="1"/>
  <c r="AE106" i="1"/>
  <c r="AE93" i="1"/>
  <c r="AE105" i="1"/>
  <c r="AE98" i="1"/>
  <c r="AE108" i="1"/>
  <c r="AE201" i="1"/>
  <c r="AE199" i="1"/>
  <c r="AE197" i="1"/>
  <c r="AE200" i="1"/>
  <c r="D73" i="1"/>
  <c r="A72" i="1"/>
  <c r="F86" i="1"/>
  <c r="C85" i="1"/>
  <c r="E78" i="1"/>
  <c r="B77" i="1"/>
  <c r="A66" i="6"/>
  <c r="C66" i="6" s="1"/>
  <c r="C93" i="6"/>
  <c r="C122" i="6"/>
  <c r="C234" i="6"/>
  <c r="B166" i="1"/>
  <c r="C178" i="6"/>
  <c r="B170" i="1"/>
  <c r="B160" i="1"/>
  <c r="C163" i="1"/>
  <c r="B162" i="1"/>
  <c r="B169" i="1"/>
  <c r="B158" i="1"/>
  <c r="B165" i="1"/>
  <c r="B157" i="1"/>
  <c r="B167" i="1"/>
  <c r="A160" i="1"/>
  <c r="B163" i="1"/>
  <c r="C159" i="1"/>
  <c r="A171" i="1"/>
  <c r="C170" i="1"/>
  <c r="A167" i="1"/>
  <c r="C162" i="1"/>
  <c r="C169" i="1"/>
  <c r="A159" i="1"/>
  <c r="C158" i="1"/>
  <c r="A170" i="1"/>
  <c r="C165" i="1"/>
  <c r="A162" i="1"/>
  <c r="C157" i="1"/>
  <c r="A158" i="1"/>
  <c r="B164" i="1"/>
  <c r="C166" i="1"/>
  <c r="C161" i="1"/>
  <c r="A194" i="1"/>
  <c r="B185" i="1"/>
  <c r="B159" i="1"/>
  <c r="A161" i="1"/>
  <c r="C188" i="1"/>
  <c r="A186" i="1"/>
  <c r="A178" i="1"/>
  <c r="A191" i="1"/>
  <c r="A157" i="1"/>
  <c r="A192" i="1"/>
  <c r="B179" i="1"/>
  <c r="A187" i="1"/>
  <c r="B190" i="1"/>
  <c r="A188" i="1"/>
  <c r="B175" i="1"/>
  <c r="A183" i="1"/>
  <c r="B186" i="1"/>
  <c r="A184" i="1"/>
  <c r="A179" i="1"/>
  <c r="A193" i="1"/>
  <c r="A180" i="1"/>
  <c r="A175" i="1"/>
  <c r="C190" i="1"/>
  <c r="C181" i="1"/>
  <c r="A189" i="1"/>
  <c r="C179" i="1"/>
  <c r="C186" i="1"/>
  <c r="B161" i="1"/>
  <c r="A164" i="1"/>
  <c r="B171" i="1"/>
  <c r="C167" i="1"/>
  <c r="C175" i="1"/>
  <c r="B189" i="1"/>
  <c r="C189" i="1"/>
  <c r="B177" i="1"/>
  <c r="A181" i="1"/>
  <c r="A176" i="1"/>
  <c r="C154" i="1"/>
  <c r="B154" i="1"/>
  <c r="A166" i="1"/>
  <c r="C194" i="1"/>
  <c r="A190" i="1"/>
  <c r="C185" i="1"/>
  <c r="B172" i="1"/>
  <c r="A168" i="1"/>
  <c r="C192" i="1"/>
  <c r="C177" i="1"/>
  <c r="B192" i="1"/>
  <c r="C180" i="1"/>
  <c r="A163" i="1"/>
  <c r="C191" i="1"/>
  <c r="B191" i="1"/>
  <c r="A154" i="1"/>
  <c r="C182" i="1"/>
  <c r="B182" i="1"/>
  <c r="A173" i="1"/>
  <c r="C164" i="1"/>
  <c r="B156" i="1"/>
  <c r="A156" i="1"/>
  <c r="B188" i="1"/>
  <c r="C187" i="1"/>
  <c r="B187" i="1"/>
  <c r="C178" i="1"/>
  <c r="B178" i="1"/>
  <c r="A169" i="1"/>
  <c r="C160" i="1"/>
  <c r="B184" i="1"/>
  <c r="C176" i="1"/>
  <c r="A155" i="1"/>
  <c r="C183" i="1"/>
  <c r="B183" i="1"/>
  <c r="C173" i="1"/>
  <c r="B173" i="1"/>
  <c r="A165" i="1"/>
  <c r="C156" i="1"/>
  <c r="B180" i="1"/>
  <c r="B181" i="1"/>
  <c r="A185" i="1"/>
  <c r="A182" i="1"/>
  <c r="C193" i="1"/>
  <c r="B168" i="1"/>
  <c r="B176" i="1"/>
  <c r="C184" i="1"/>
  <c r="C171" i="1"/>
  <c r="B194" i="1"/>
  <c r="C172" i="1"/>
  <c r="A177" i="1"/>
  <c r="B155" i="1"/>
  <c r="C155" i="1"/>
  <c r="C168" i="1"/>
  <c r="B193" i="1"/>
  <c r="A172" i="1"/>
  <c r="C150" i="6"/>
  <c r="GW14" i="9"/>
  <c r="GY11" i="9"/>
  <c r="MC12" i="7"/>
  <c r="ME10" i="7"/>
  <c r="KU14" i="9"/>
  <c r="KW11" i="9"/>
  <c r="IG11" i="9"/>
  <c r="IE14" i="9"/>
  <c r="IE12" i="7"/>
  <c r="IG10" i="7"/>
  <c r="KU12" i="7"/>
  <c r="KW10" i="7"/>
  <c r="JO11" i="9"/>
  <c r="JM14" i="9"/>
  <c r="C37" i="6"/>
  <c r="A207" i="6"/>
  <c r="A208" i="6" s="1"/>
  <c r="BS11" i="9"/>
  <c r="BQ14" i="9"/>
  <c r="JM12" i="7"/>
  <c r="JO10" i="7"/>
  <c r="EG12" i="7"/>
  <c r="EI10" i="7"/>
  <c r="BQ12" i="7"/>
  <c r="BS10" i="7"/>
  <c r="EI11" i="9"/>
  <c r="EG14" i="9"/>
  <c r="A14" i="9"/>
  <c r="C11" i="9"/>
  <c r="A12" i="7"/>
  <c r="C10" i="7"/>
  <c r="E10" i="7" s="1"/>
  <c r="AK11" i="9"/>
  <c r="AI14" i="9"/>
  <c r="NK14" i="9"/>
  <c r="NM11" i="9"/>
  <c r="FO14" i="9"/>
  <c r="DA11" i="9"/>
  <c r="CY14" i="9"/>
  <c r="AI12" i="7"/>
  <c r="AK10" i="7"/>
  <c r="NM10" i="7"/>
  <c r="NK12" i="7"/>
  <c r="FQ10" i="7"/>
  <c r="FO12" i="7"/>
  <c r="CY12" i="7"/>
  <c r="DA10" i="7"/>
  <c r="GY10" i="7"/>
  <c r="GW12" i="7"/>
  <c r="MC14" i="9"/>
  <c r="ME11" i="9"/>
  <c r="D116" i="1"/>
  <c r="A115" i="1"/>
  <c r="FP59" i="9"/>
  <c r="FP62" i="9" s="1"/>
  <c r="FP65" i="9" s="1"/>
  <c r="FP68" i="9" s="1"/>
  <c r="FP71" i="9" s="1"/>
  <c r="EH50" i="9"/>
  <c r="EH53" i="9" s="1"/>
  <c r="EH56" i="9" s="1"/>
  <c r="CZ47" i="9"/>
  <c r="A320" i="6"/>
  <c r="C319" i="6"/>
  <c r="A292" i="6"/>
  <c r="C291" i="6"/>
  <c r="A264" i="6"/>
  <c r="C263" i="6"/>
  <c r="C235" i="6"/>
  <c r="A236" i="6"/>
  <c r="C179" i="6"/>
  <c r="A180" i="6"/>
  <c r="A152" i="6"/>
  <c r="C151" i="6"/>
  <c r="A124" i="6"/>
  <c r="C123" i="6"/>
  <c r="A95" i="6"/>
  <c r="C94" i="6"/>
  <c r="C38" i="6"/>
  <c r="A39" i="6"/>
  <c r="AE262" i="1"/>
  <c r="AE24" i="1"/>
  <c r="AE9" i="1"/>
  <c r="AE25" i="1"/>
  <c r="AE16" i="1"/>
  <c r="AE13" i="1"/>
  <c r="AE18" i="1"/>
  <c r="AE11" i="1"/>
  <c r="AE10" i="1"/>
  <c r="AE21" i="1"/>
  <c r="AE8" i="1"/>
  <c r="AE14" i="1"/>
  <c r="AE19" i="1"/>
  <c r="AE23" i="1"/>
  <c r="AE15" i="1"/>
  <c r="AE7" i="1"/>
  <c r="AE12" i="1"/>
  <c r="AE17" i="1"/>
  <c r="AE20" i="1"/>
  <c r="D74" i="1" l="1"/>
  <c r="A73" i="1"/>
  <c r="E79" i="1"/>
  <c r="B78" i="1"/>
  <c r="F87" i="1"/>
  <c r="C86" i="1"/>
  <c r="F10" i="7"/>
  <c r="A67" i="6"/>
  <c r="A68" i="6" s="1"/>
  <c r="AG10" i="7"/>
  <c r="H10" i="7"/>
  <c r="MC17" i="9"/>
  <c r="ME14" i="9"/>
  <c r="GY14" i="9"/>
  <c r="GW17" i="9"/>
  <c r="GW14" i="7"/>
  <c r="GY12" i="7"/>
  <c r="FO17" i="9"/>
  <c r="FQ14" i="9"/>
  <c r="BQ14" i="7"/>
  <c r="BS12" i="7"/>
  <c r="KU14" i="7"/>
  <c r="KW12" i="7"/>
  <c r="EG14" i="7"/>
  <c r="EI12" i="7"/>
  <c r="CY14" i="7"/>
  <c r="DA12" i="7"/>
  <c r="AI17" i="9"/>
  <c r="AK14" i="9"/>
  <c r="IE14" i="7"/>
  <c r="IG12" i="7"/>
  <c r="FO14" i="7"/>
  <c r="FQ12" i="7"/>
  <c r="JO12" i="7"/>
  <c r="JM14" i="7"/>
  <c r="IE17" i="9"/>
  <c r="IG14" i="9"/>
  <c r="C207" i="6"/>
  <c r="BS14" i="9"/>
  <c r="BQ17" i="9"/>
  <c r="DA14" i="9"/>
  <c r="CY17" i="9"/>
  <c r="NM14" i="9"/>
  <c r="NK17" i="9"/>
  <c r="NM12" i="7"/>
  <c r="NK14" i="7"/>
  <c r="C12" i="7"/>
  <c r="A14" i="7"/>
  <c r="KU17" i="9"/>
  <c r="KW14" i="9"/>
  <c r="A17" i="9"/>
  <c r="C14" i="9"/>
  <c r="AI14" i="7"/>
  <c r="AK12" i="7"/>
  <c r="EG17" i="9"/>
  <c r="EI14" i="9"/>
  <c r="JO14" i="9"/>
  <c r="JM17" i="9"/>
  <c r="MC14" i="7"/>
  <c r="ME12" i="7"/>
  <c r="D117" i="1"/>
  <c r="A116" i="1"/>
  <c r="EH59" i="9"/>
  <c r="EH62" i="9" s="1"/>
  <c r="EH65" i="9" s="1"/>
  <c r="EH68" i="9" s="1"/>
  <c r="EH71" i="9" s="1"/>
  <c r="CZ50" i="9"/>
  <c r="CZ53" i="9" s="1"/>
  <c r="CZ56" i="9" s="1"/>
  <c r="C320" i="6"/>
  <c r="A321" i="6"/>
  <c r="C292" i="6"/>
  <c r="A293" i="6"/>
  <c r="C264" i="6"/>
  <c r="A265" i="6"/>
  <c r="A237" i="6"/>
  <c r="C236" i="6"/>
  <c r="A209" i="6"/>
  <c r="C208" i="6"/>
  <c r="C180" i="6"/>
  <c r="A181" i="6"/>
  <c r="C152" i="6"/>
  <c r="A153" i="6"/>
  <c r="C124" i="6"/>
  <c r="A125" i="6"/>
  <c r="C95" i="6"/>
  <c r="A96" i="6"/>
  <c r="A40" i="6"/>
  <c r="C39" i="6"/>
  <c r="C67" i="6" l="1"/>
  <c r="D75" i="1"/>
  <c r="A74" i="1"/>
  <c r="F88" i="1"/>
  <c r="C87" i="1"/>
  <c r="E80" i="1"/>
  <c r="B79" i="1"/>
  <c r="AK14" i="7"/>
  <c r="AI16" i="7"/>
  <c r="CY20" i="9"/>
  <c r="DA17" i="9"/>
  <c r="KW14" i="7"/>
  <c r="KU16" i="7"/>
  <c r="C17" i="9"/>
  <c r="A20" i="9"/>
  <c r="BQ20" i="9"/>
  <c r="BS17" i="9"/>
  <c r="IE16" i="7"/>
  <c r="IG14" i="7"/>
  <c r="BQ16" i="7"/>
  <c r="BS14" i="7"/>
  <c r="NM14" i="7"/>
  <c r="NK16" i="7"/>
  <c r="GW20" i="9"/>
  <c r="GY17" i="9"/>
  <c r="KW17" i="9"/>
  <c r="KU20" i="9"/>
  <c r="AI20" i="9"/>
  <c r="AK17" i="9"/>
  <c r="FO20" i="9"/>
  <c r="FQ17" i="9"/>
  <c r="JM20" i="9"/>
  <c r="JO17" i="9"/>
  <c r="IE20" i="9"/>
  <c r="IG17" i="9"/>
  <c r="JO14" i="7"/>
  <c r="JM16" i="7"/>
  <c r="C14" i="7"/>
  <c r="A16" i="7"/>
  <c r="MC16" i="7"/>
  <c r="ME14" i="7"/>
  <c r="H12" i="7"/>
  <c r="AG12" i="7"/>
  <c r="F12" i="7"/>
  <c r="E12" i="7"/>
  <c r="CY16" i="7"/>
  <c r="DA14" i="7"/>
  <c r="GW16" i="7"/>
  <c r="GY14" i="7"/>
  <c r="EG20" i="9"/>
  <c r="EI17" i="9"/>
  <c r="NK20" i="9"/>
  <c r="NM17" i="9"/>
  <c r="EG16" i="7"/>
  <c r="EI14" i="7"/>
  <c r="FO16" i="7"/>
  <c r="FQ14" i="7"/>
  <c r="ME17" i="9"/>
  <c r="MC20" i="9"/>
  <c r="D118" i="1"/>
  <c r="A117" i="1"/>
  <c r="CZ59" i="9"/>
  <c r="CZ62" i="9" s="1"/>
  <c r="CZ65" i="9" s="1"/>
  <c r="CZ68" i="9" s="1"/>
  <c r="CZ71" i="9" s="1"/>
  <c r="A322" i="6"/>
  <c r="C321" i="6"/>
  <c r="A294" i="6"/>
  <c r="C293" i="6"/>
  <c r="A266" i="6"/>
  <c r="C265" i="6"/>
  <c r="A238" i="6"/>
  <c r="C237" i="6"/>
  <c r="A210" i="6"/>
  <c r="C209" i="6"/>
  <c r="A182" i="6"/>
  <c r="C181" i="6"/>
  <c r="A154" i="6"/>
  <c r="C153" i="6"/>
  <c r="A126" i="6"/>
  <c r="C125" i="6"/>
  <c r="A97" i="6"/>
  <c r="C96" i="6"/>
  <c r="A69" i="6"/>
  <c r="C68" i="6"/>
  <c r="A41" i="6"/>
  <c r="C40" i="6"/>
  <c r="D76" i="1" l="1"/>
  <c r="A75" i="1"/>
  <c r="E81" i="1"/>
  <c r="B80" i="1"/>
  <c r="F89" i="1"/>
  <c r="C89" i="1" s="1"/>
  <c r="C88" i="1"/>
  <c r="AK20" i="9"/>
  <c r="AI23" i="9"/>
  <c r="BQ23" i="9"/>
  <c r="BS20" i="9"/>
  <c r="A18" i="7"/>
  <c r="C16" i="7"/>
  <c r="KU23" i="9"/>
  <c r="KW20" i="9"/>
  <c r="C20" i="9"/>
  <c r="A23" i="9"/>
  <c r="FQ16" i="7"/>
  <c r="FO18" i="7"/>
  <c r="JM23" i="9"/>
  <c r="JO20" i="9"/>
  <c r="EG18" i="7"/>
  <c r="EI16" i="7"/>
  <c r="GW23" i="9"/>
  <c r="GY20" i="9"/>
  <c r="BS16" i="7"/>
  <c r="BQ18" i="7"/>
  <c r="ME20" i="9"/>
  <c r="MC23" i="9"/>
  <c r="NK18" i="7"/>
  <c r="NM16" i="7"/>
  <c r="JO16" i="7"/>
  <c r="JM18" i="7"/>
  <c r="KU18" i="7"/>
  <c r="KW16" i="7"/>
  <c r="IE23" i="9"/>
  <c r="IG20" i="9"/>
  <c r="CY23" i="9"/>
  <c r="DA20" i="9"/>
  <c r="MC18" i="7"/>
  <c r="ME16" i="7"/>
  <c r="CY18" i="7"/>
  <c r="DA16" i="7"/>
  <c r="F14" i="7"/>
  <c r="H14" i="7"/>
  <c r="AG14" i="7"/>
  <c r="E14" i="7"/>
  <c r="AK16" i="7"/>
  <c r="AI18" i="7"/>
  <c r="NK23" i="9"/>
  <c r="NM20" i="9"/>
  <c r="EG23" i="9"/>
  <c r="EI20" i="9"/>
  <c r="FQ20" i="9"/>
  <c r="FO23" i="9"/>
  <c r="IE18" i="7"/>
  <c r="IG16" i="7"/>
  <c r="GW18" i="7"/>
  <c r="GY16" i="7"/>
  <c r="D119" i="1"/>
  <c r="A118" i="1"/>
  <c r="C322" i="6"/>
  <c r="A323" i="6"/>
  <c r="C294" i="6"/>
  <c r="A295" i="6"/>
  <c r="C266" i="6"/>
  <c r="A267" i="6"/>
  <c r="C238" i="6"/>
  <c r="A239" i="6"/>
  <c r="C210" i="6"/>
  <c r="A211" i="6"/>
  <c r="C182" i="6"/>
  <c r="A183" i="6"/>
  <c r="C154" i="6"/>
  <c r="A155" i="6"/>
  <c r="C126" i="6"/>
  <c r="A127" i="6"/>
  <c r="C97" i="6"/>
  <c r="A98" i="6"/>
  <c r="C69" i="6"/>
  <c r="A70" i="6"/>
  <c r="C41" i="6"/>
  <c r="A42" i="6"/>
  <c r="D77" i="1" l="1"/>
  <c r="A76" i="1"/>
  <c r="E82" i="1"/>
  <c r="B81" i="1"/>
  <c r="MC20" i="7"/>
  <c r="ME18" i="7"/>
  <c r="BS18" i="7"/>
  <c r="BQ20" i="7"/>
  <c r="NM23" i="9"/>
  <c r="NK26" i="9"/>
  <c r="KU26" i="9"/>
  <c r="KW23" i="9"/>
  <c r="AK18" i="7"/>
  <c r="AI20" i="7"/>
  <c r="F16" i="7"/>
  <c r="AG16" i="7"/>
  <c r="E16" i="7"/>
  <c r="H16" i="7"/>
  <c r="IG18" i="7"/>
  <c r="IE20" i="7"/>
  <c r="IG23" i="9"/>
  <c r="IE26" i="9"/>
  <c r="GW26" i="9"/>
  <c r="GY23" i="9"/>
  <c r="C18" i="7"/>
  <c r="A20" i="7"/>
  <c r="FQ23" i="9"/>
  <c r="FO26" i="9"/>
  <c r="KU20" i="7"/>
  <c r="KW18" i="7"/>
  <c r="EI18" i="7"/>
  <c r="EG20" i="7"/>
  <c r="JM20" i="7"/>
  <c r="JO18" i="7"/>
  <c r="GY18" i="7"/>
  <c r="GW20" i="7"/>
  <c r="DA23" i="9"/>
  <c r="CY26" i="9"/>
  <c r="EI23" i="9"/>
  <c r="EG26" i="9"/>
  <c r="JM26" i="9"/>
  <c r="JO23" i="9"/>
  <c r="CY20" i="7"/>
  <c r="DA18" i="7"/>
  <c r="NM18" i="7"/>
  <c r="NK20" i="7"/>
  <c r="BS23" i="9"/>
  <c r="BQ26" i="9"/>
  <c r="FO20" i="7"/>
  <c r="FQ18" i="7"/>
  <c r="ME23" i="9"/>
  <c r="MC26" i="9"/>
  <c r="A26" i="9"/>
  <c r="C23" i="9"/>
  <c r="AI26" i="9"/>
  <c r="AK23" i="9"/>
  <c r="D120" i="1"/>
  <c r="A119" i="1"/>
  <c r="A324" i="6"/>
  <c r="C323" i="6"/>
  <c r="A296" i="6"/>
  <c r="C295" i="6"/>
  <c r="A268" i="6"/>
  <c r="C267" i="6"/>
  <c r="A240" i="6"/>
  <c r="C239" i="6"/>
  <c r="A212" i="6"/>
  <c r="C211" i="6"/>
  <c r="A184" i="6"/>
  <c r="C183" i="6"/>
  <c r="A156" i="6"/>
  <c r="C155" i="6"/>
  <c r="A128" i="6"/>
  <c r="C127" i="6"/>
  <c r="A99" i="6"/>
  <c r="C98" i="6"/>
  <c r="A71" i="6"/>
  <c r="C70" i="6"/>
  <c r="A43" i="6"/>
  <c r="C42" i="6"/>
  <c r="A77" i="1" l="1"/>
  <c r="D78" i="1"/>
  <c r="E83" i="1"/>
  <c r="B82" i="1"/>
  <c r="NK22" i="7"/>
  <c r="NM20" i="7"/>
  <c r="JM22" i="7"/>
  <c r="JO20" i="7"/>
  <c r="AK26" i="9"/>
  <c r="AI29" i="9"/>
  <c r="CY22" i="7"/>
  <c r="DA20" i="7"/>
  <c r="EG22" i="7"/>
  <c r="EI20" i="7"/>
  <c r="KU29" i="9"/>
  <c r="KW26" i="9"/>
  <c r="IE29" i="9"/>
  <c r="IG26" i="9"/>
  <c r="A29" i="9"/>
  <c r="C26" i="9"/>
  <c r="JM29" i="9"/>
  <c r="JO26" i="9"/>
  <c r="NK29" i="9"/>
  <c r="NM26" i="9"/>
  <c r="GW29" i="9"/>
  <c r="GY26" i="9"/>
  <c r="AI22" i="7"/>
  <c r="AK20" i="7"/>
  <c r="ME26" i="9"/>
  <c r="MC29" i="9"/>
  <c r="EG29" i="9"/>
  <c r="EI26" i="9"/>
  <c r="KU22" i="7"/>
  <c r="KW20" i="7"/>
  <c r="FO29" i="9"/>
  <c r="FQ26" i="9"/>
  <c r="IE22" i="7"/>
  <c r="IG20" i="7"/>
  <c r="BS20" i="7"/>
  <c r="BQ22" i="7"/>
  <c r="DA26" i="9"/>
  <c r="CY29" i="9"/>
  <c r="FO22" i="7"/>
  <c r="FQ20" i="7"/>
  <c r="C20" i="7"/>
  <c r="A22" i="7"/>
  <c r="BS26" i="9"/>
  <c r="BQ29" i="9"/>
  <c r="GW22" i="7"/>
  <c r="GY20" i="7"/>
  <c r="MC22" i="7"/>
  <c r="ME20" i="7"/>
  <c r="D121" i="1"/>
  <c r="A120" i="1"/>
  <c r="A325" i="6"/>
  <c r="C324" i="6"/>
  <c r="A297" i="6"/>
  <c r="C296" i="6"/>
  <c r="A269" i="6"/>
  <c r="C268" i="6"/>
  <c r="A241" i="6"/>
  <c r="C240" i="6"/>
  <c r="A213" i="6"/>
  <c r="C212" i="6"/>
  <c r="A185" i="6"/>
  <c r="C184" i="6"/>
  <c r="A157" i="6"/>
  <c r="C156" i="6"/>
  <c r="A129" i="6"/>
  <c r="C128" i="6"/>
  <c r="A100" i="6"/>
  <c r="C99" i="6"/>
  <c r="A72" i="6"/>
  <c r="C71" i="6"/>
  <c r="A44" i="6"/>
  <c r="C43" i="6"/>
  <c r="D79" i="1" l="1"/>
  <c r="A78" i="1"/>
  <c r="E84" i="1"/>
  <c r="B83" i="1"/>
  <c r="DA22" i="7"/>
  <c r="CY24" i="7"/>
  <c r="A24" i="7"/>
  <c r="C22" i="7"/>
  <c r="AK29" i="9"/>
  <c r="AI32" i="9"/>
  <c r="KW22" i="7"/>
  <c r="KU24" i="7"/>
  <c r="JO29" i="9"/>
  <c r="JM32" i="9"/>
  <c r="NM29" i="9"/>
  <c r="NK32" i="9"/>
  <c r="FO32" i="9"/>
  <c r="FQ29" i="9"/>
  <c r="MC24" i="7"/>
  <c r="ME22" i="7"/>
  <c r="FO24" i="7"/>
  <c r="FQ22" i="7"/>
  <c r="EG32" i="9"/>
  <c r="EI29" i="9"/>
  <c r="A32" i="9"/>
  <c r="C29" i="9"/>
  <c r="JO22" i="7"/>
  <c r="JM24" i="7"/>
  <c r="BQ32" i="9"/>
  <c r="BS29" i="9"/>
  <c r="CY32" i="9"/>
  <c r="DA29" i="9"/>
  <c r="MC32" i="9"/>
  <c r="ME29" i="9"/>
  <c r="IG29" i="9"/>
  <c r="IE32" i="9"/>
  <c r="NM22" i="7"/>
  <c r="NK24" i="7"/>
  <c r="BS22" i="7"/>
  <c r="BQ24" i="7"/>
  <c r="AK22" i="7"/>
  <c r="AI24" i="7"/>
  <c r="KW29" i="9"/>
  <c r="KU32" i="9"/>
  <c r="GW24" i="7"/>
  <c r="GY22" i="7"/>
  <c r="IG22" i="7"/>
  <c r="IE24" i="7"/>
  <c r="GY29" i="9"/>
  <c r="GW32" i="9"/>
  <c r="EG24" i="7"/>
  <c r="EI22" i="7"/>
  <c r="D122" i="1"/>
  <c r="A121" i="1"/>
  <c r="C325" i="6"/>
  <c r="A326" i="6"/>
  <c r="A298" i="6"/>
  <c r="C297" i="6"/>
  <c r="C269" i="6"/>
  <c r="A270" i="6"/>
  <c r="C241" i="6"/>
  <c r="A242" i="6"/>
  <c r="C213" i="6"/>
  <c r="A214" i="6"/>
  <c r="C185" i="6"/>
  <c r="A186" i="6"/>
  <c r="C157" i="6"/>
  <c r="A158" i="6"/>
  <c r="C129" i="6"/>
  <c r="A130" i="6"/>
  <c r="C100" i="6"/>
  <c r="A101" i="6"/>
  <c r="C72" i="6"/>
  <c r="A73" i="6"/>
  <c r="C44" i="6"/>
  <c r="A45" i="6"/>
  <c r="A79" i="1" l="1"/>
  <c r="D80" i="1"/>
  <c r="E85" i="1"/>
  <c r="B84" i="1"/>
  <c r="KU35" i="9"/>
  <c r="KW32" i="9"/>
  <c r="IE35" i="9"/>
  <c r="IG32" i="9"/>
  <c r="KW24" i="7"/>
  <c r="KU26" i="7"/>
  <c r="MC35" i="9"/>
  <c r="ME32" i="9"/>
  <c r="FO26" i="7"/>
  <c r="FQ24" i="7"/>
  <c r="EG26" i="7"/>
  <c r="EI24" i="7"/>
  <c r="CY35" i="9"/>
  <c r="DA32" i="9"/>
  <c r="MC26" i="7"/>
  <c r="ME24" i="7"/>
  <c r="GW35" i="9"/>
  <c r="GY32" i="9"/>
  <c r="AI35" i="9"/>
  <c r="AK32" i="9"/>
  <c r="BS32" i="9"/>
  <c r="BQ35" i="9"/>
  <c r="FO35" i="9"/>
  <c r="FQ32" i="9"/>
  <c r="IG24" i="7"/>
  <c r="IE26" i="7"/>
  <c r="BS24" i="7"/>
  <c r="BQ26" i="7"/>
  <c r="JM26" i="7"/>
  <c r="JO24" i="7"/>
  <c r="NM32" i="9"/>
  <c r="NK35" i="9"/>
  <c r="EG35" i="9"/>
  <c r="EI32" i="9"/>
  <c r="A26" i="7"/>
  <c r="C24" i="7"/>
  <c r="AK24" i="7"/>
  <c r="AI26" i="7"/>
  <c r="NK26" i="7"/>
  <c r="NM24" i="7"/>
  <c r="JM35" i="9"/>
  <c r="JO32" i="9"/>
  <c r="CY26" i="7"/>
  <c r="DA24" i="7"/>
  <c r="GW26" i="7"/>
  <c r="GY24" i="7"/>
  <c r="A35" i="9"/>
  <c r="C32" i="9"/>
  <c r="D123" i="1"/>
  <c r="A122" i="1"/>
  <c r="A327" i="6"/>
  <c r="C326" i="6"/>
  <c r="A299" i="6"/>
  <c r="C298" i="6"/>
  <c r="A271" i="6"/>
  <c r="C270" i="6"/>
  <c r="A243" i="6"/>
  <c r="C242" i="6"/>
  <c r="C214" i="6"/>
  <c r="A215" i="6"/>
  <c r="A187" i="6"/>
  <c r="C186" i="6"/>
  <c r="A159" i="6"/>
  <c r="C158" i="6"/>
  <c r="C130" i="6"/>
  <c r="A131" i="6"/>
  <c r="A102" i="6"/>
  <c r="C101" i="6"/>
  <c r="A74" i="6"/>
  <c r="C73" i="6"/>
  <c r="A46" i="6"/>
  <c r="C45" i="6"/>
  <c r="D81" i="1" l="1"/>
  <c r="A80" i="1"/>
  <c r="E86" i="1"/>
  <c r="B85" i="1"/>
  <c r="MC38" i="9"/>
  <c r="ME35" i="9"/>
  <c r="NK38" i="9"/>
  <c r="NM35" i="9"/>
  <c r="AI28" i="7"/>
  <c r="AK26" i="7"/>
  <c r="JM28" i="7"/>
  <c r="JO26" i="7"/>
  <c r="GW38" i="9"/>
  <c r="GY35" i="9"/>
  <c r="BQ28" i="7"/>
  <c r="BS26" i="7"/>
  <c r="C35" i="9"/>
  <c r="A38" i="9"/>
  <c r="A28" i="7"/>
  <c r="C26" i="7"/>
  <c r="MC28" i="7"/>
  <c r="ME26" i="7"/>
  <c r="IE28" i="7"/>
  <c r="IG26" i="7"/>
  <c r="KU28" i="7"/>
  <c r="KW26" i="7"/>
  <c r="GW28" i="7"/>
  <c r="GY26" i="7"/>
  <c r="EI35" i="9"/>
  <c r="EG38" i="9"/>
  <c r="DA35" i="9"/>
  <c r="CY38" i="9"/>
  <c r="AI38" i="9"/>
  <c r="AK35" i="9"/>
  <c r="CY28" i="7"/>
  <c r="DA26" i="7"/>
  <c r="FO38" i="9"/>
  <c r="FQ35" i="9"/>
  <c r="EG28" i="7"/>
  <c r="EI26" i="7"/>
  <c r="IG35" i="9"/>
  <c r="IE38" i="9"/>
  <c r="BS35" i="9"/>
  <c r="BQ38" i="9"/>
  <c r="NK28" i="7"/>
  <c r="NM26" i="7"/>
  <c r="JO35" i="9"/>
  <c r="JM38" i="9"/>
  <c r="FO28" i="7"/>
  <c r="FQ26" i="7"/>
  <c r="KW35" i="9"/>
  <c r="KU38" i="9"/>
  <c r="D124" i="1"/>
  <c r="A123" i="1"/>
  <c r="C327" i="6"/>
  <c r="A328" i="6"/>
  <c r="C299" i="6"/>
  <c r="A300" i="6"/>
  <c r="C271" i="6"/>
  <c r="A272" i="6"/>
  <c r="C243" i="6"/>
  <c r="A244" i="6"/>
  <c r="C215" i="6"/>
  <c r="A216" i="6"/>
  <c r="C187" i="6"/>
  <c r="A188" i="6"/>
  <c r="C159" i="6"/>
  <c r="A160" i="6"/>
  <c r="C131" i="6"/>
  <c r="A132" i="6"/>
  <c r="C102" i="6"/>
  <c r="A103" i="6"/>
  <c r="C74" i="6"/>
  <c r="A75" i="6"/>
  <c r="C46" i="6"/>
  <c r="A47" i="6"/>
  <c r="A81" i="1" l="1"/>
  <c r="D82" i="1"/>
  <c r="E87" i="1"/>
  <c r="B86" i="1"/>
  <c r="DA28" i="7"/>
  <c r="CY30" i="7"/>
  <c r="IE30" i="7"/>
  <c r="IG28" i="7"/>
  <c r="MC41" i="9"/>
  <c r="ME38" i="9"/>
  <c r="JM41" i="9"/>
  <c r="JO38" i="9"/>
  <c r="KU30" i="7"/>
  <c r="KW28" i="7"/>
  <c r="NK30" i="7"/>
  <c r="NM28" i="7"/>
  <c r="AI41" i="9"/>
  <c r="AK38" i="9"/>
  <c r="MC30" i="7"/>
  <c r="ME28" i="7"/>
  <c r="GW41" i="9"/>
  <c r="GY38" i="9"/>
  <c r="BQ41" i="9"/>
  <c r="BS38" i="9"/>
  <c r="CY41" i="9"/>
  <c r="DA38" i="9"/>
  <c r="FQ28" i="7"/>
  <c r="FO30" i="7"/>
  <c r="JO28" i="7"/>
  <c r="JM30" i="7"/>
  <c r="IE41" i="9"/>
  <c r="IG38" i="9"/>
  <c r="EG41" i="9"/>
  <c r="EI38" i="9"/>
  <c r="C38" i="9"/>
  <c r="C28" i="7"/>
  <c r="AI30" i="7"/>
  <c r="AK28" i="7"/>
  <c r="KU41" i="9"/>
  <c r="KW38" i="9"/>
  <c r="FO41" i="9"/>
  <c r="FQ38" i="9"/>
  <c r="EG30" i="7"/>
  <c r="EI28" i="7"/>
  <c r="GW30" i="7"/>
  <c r="GY28" i="7"/>
  <c r="BQ30" i="7"/>
  <c r="BS28" i="7"/>
  <c r="NK41" i="9"/>
  <c r="NM38" i="9"/>
  <c r="D125" i="1"/>
  <c r="A124" i="1"/>
  <c r="A329" i="6"/>
  <c r="C328" i="6"/>
  <c r="A301" i="6"/>
  <c r="C300" i="6"/>
  <c r="A273" i="6"/>
  <c r="C272" i="6"/>
  <c r="A245" i="6"/>
  <c r="C244" i="6"/>
  <c r="A217" i="6"/>
  <c r="C216" i="6"/>
  <c r="A189" i="6"/>
  <c r="C188" i="6"/>
  <c r="A161" i="6"/>
  <c r="C160" i="6"/>
  <c r="A133" i="6"/>
  <c r="C132" i="6"/>
  <c r="A104" i="6"/>
  <c r="C103" i="6"/>
  <c r="A76" i="6"/>
  <c r="C75" i="6"/>
  <c r="A48" i="6"/>
  <c r="C47" i="6"/>
  <c r="D83" i="1" l="1"/>
  <c r="A82" i="1"/>
  <c r="E88" i="1"/>
  <c r="B87" i="1"/>
  <c r="GY30" i="7"/>
  <c r="GW32" i="7"/>
  <c r="NK32" i="7"/>
  <c r="NM30" i="7"/>
  <c r="EI30" i="7"/>
  <c r="EG32" i="7"/>
  <c r="EG44" i="9"/>
  <c r="EI41" i="9"/>
  <c r="DA41" i="9"/>
  <c r="CY44" i="9"/>
  <c r="KW30" i="7"/>
  <c r="KU32" i="7"/>
  <c r="FO44" i="9"/>
  <c r="FQ41" i="9"/>
  <c r="IG41" i="9"/>
  <c r="IE44" i="9"/>
  <c r="BS41" i="9"/>
  <c r="BQ44" i="9"/>
  <c r="JO41" i="9"/>
  <c r="JM44" i="9"/>
  <c r="JO30" i="7"/>
  <c r="JM32" i="7"/>
  <c r="KW41" i="9"/>
  <c r="KU44" i="9"/>
  <c r="GY41" i="9"/>
  <c r="GW44" i="9"/>
  <c r="ME41" i="9"/>
  <c r="MC44" i="9"/>
  <c r="FO32" i="7"/>
  <c r="FQ30" i="7"/>
  <c r="NM41" i="9"/>
  <c r="NK44" i="9"/>
  <c r="AK30" i="7"/>
  <c r="AI32" i="7"/>
  <c r="MC32" i="7"/>
  <c r="ME30" i="7"/>
  <c r="IE32" i="7"/>
  <c r="IG30" i="7"/>
  <c r="CY32" i="7"/>
  <c r="DA30" i="7"/>
  <c r="BQ32" i="7"/>
  <c r="BS30" i="7"/>
  <c r="AK41" i="9"/>
  <c r="AI44" i="9"/>
  <c r="D126" i="1"/>
  <c r="A125" i="1"/>
  <c r="C329" i="6"/>
  <c r="A330" i="6"/>
  <c r="C301" i="6"/>
  <c r="A302" i="6"/>
  <c r="A274" i="6"/>
  <c r="C273" i="6"/>
  <c r="C245" i="6"/>
  <c r="A246" i="6"/>
  <c r="A218" i="6"/>
  <c r="C217" i="6"/>
  <c r="C189" i="6"/>
  <c r="A190" i="6"/>
  <c r="C161" i="6"/>
  <c r="A162" i="6"/>
  <c r="C133" i="6"/>
  <c r="A134" i="6"/>
  <c r="C104" i="6"/>
  <c r="A105" i="6"/>
  <c r="C76" i="6"/>
  <c r="A77" i="6"/>
  <c r="C48" i="6"/>
  <c r="A49" i="6"/>
  <c r="D84" i="1" l="1"/>
  <c r="A83" i="1"/>
  <c r="E89" i="1"/>
  <c r="B89" i="1" s="1"/>
  <c r="B88" i="1"/>
  <c r="BQ47" i="9"/>
  <c r="BS44" i="9"/>
  <c r="EG34" i="7"/>
  <c r="EI32" i="7"/>
  <c r="GY44" i="9"/>
  <c r="GW47" i="9"/>
  <c r="IE47" i="9"/>
  <c r="IG44" i="9"/>
  <c r="KU47" i="9"/>
  <c r="KW44" i="9"/>
  <c r="KU34" i="7"/>
  <c r="KW32" i="7"/>
  <c r="MC34" i="7"/>
  <c r="ME32" i="7"/>
  <c r="NK34" i="7"/>
  <c r="NM32" i="7"/>
  <c r="IG32" i="7"/>
  <c r="IE34" i="7"/>
  <c r="AI34" i="7"/>
  <c r="AK32" i="7"/>
  <c r="JO32" i="7"/>
  <c r="JM34" i="7"/>
  <c r="CY47" i="9"/>
  <c r="DA44" i="9"/>
  <c r="FO34" i="7"/>
  <c r="FQ32" i="7"/>
  <c r="BQ34" i="7"/>
  <c r="BS32" i="7"/>
  <c r="ME44" i="9"/>
  <c r="MC47" i="9"/>
  <c r="AI47" i="9"/>
  <c r="AK44" i="9"/>
  <c r="FO47" i="9"/>
  <c r="FQ44" i="9"/>
  <c r="NM44" i="9"/>
  <c r="NK47" i="9"/>
  <c r="JO44" i="9"/>
  <c r="JM47" i="9"/>
  <c r="GW34" i="7"/>
  <c r="GY32" i="7"/>
  <c r="CY34" i="7"/>
  <c r="DA32" i="7"/>
  <c r="EG47" i="9"/>
  <c r="EI44" i="9"/>
  <c r="D127" i="1"/>
  <c r="A126" i="1"/>
  <c r="A331" i="6"/>
  <c r="C330" i="6"/>
  <c r="A303" i="6"/>
  <c r="C302" i="6"/>
  <c r="A275" i="6"/>
  <c r="C274" i="6"/>
  <c r="A247" i="6"/>
  <c r="C246" i="6"/>
  <c r="C218" i="6"/>
  <c r="A219" i="6"/>
  <c r="A191" i="6"/>
  <c r="C190" i="6"/>
  <c r="A163" i="6"/>
  <c r="C162" i="6"/>
  <c r="A135" i="6"/>
  <c r="C134" i="6"/>
  <c r="A106" i="6"/>
  <c r="C105" i="6"/>
  <c r="A78" i="6"/>
  <c r="C77" i="6"/>
  <c r="A50" i="6"/>
  <c r="C49" i="6"/>
  <c r="D85" i="1" l="1"/>
  <c r="A84" i="1"/>
  <c r="GY47" i="9"/>
  <c r="GW50" i="9"/>
  <c r="CY36" i="7"/>
  <c r="DA34" i="7"/>
  <c r="FO50" i="9"/>
  <c r="FQ47" i="9"/>
  <c r="CY50" i="9"/>
  <c r="DA47" i="9"/>
  <c r="JM36" i="7"/>
  <c r="JO34" i="7"/>
  <c r="EI47" i="9"/>
  <c r="EG50" i="9"/>
  <c r="GY34" i="7"/>
  <c r="GW36" i="7"/>
  <c r="AK47" i="9"/>
  <c r="AI50" i="9"/>
  <c r="KW34" i="7"/>
  <c r="KU36" i="7"/>
  <c r="FO36" i="7"/>
  <c r="FQ34" i="7"/>
  <c r="JM50" i="9"/>
  <c r="JO47" i="9"/>
  <c r="MC50" i="9"/>
  <c r="ME47" i="9"/>
  <c r="AI36" i="7"/>
  <c r="AK34" i="7"/>
  <c r="KU50" i="9"/>
  <c r="KW47" i="9"/>
  <c r="NM47" i="9"/>
  <c r="NK50" i="9"/>
  <c r="IE36" i="7"/>
  <c r="IG34" i="7"/>
  <c r="IG47" i="9"/>
  <c r="IE50" i="9"/>
  <c r="EG36" i="7"/>
  <c r="EI34" i="7"/>
  <c r="MC36" i="7"/>
  <c r="ME34" i="7"/>
  <c r="BS34" i="7"/>
  <c r="BQ36" i="7"/>
  <c r="NK36" i="7"/>
  <c r="NM34" i="7"/>
  <c r="BS47" i="9"/>
  <c r="BQ50" i="9"/>
  <c r="D128" i="1"/>
  <c r="A127" i="1"/>
  <c r="A332" i="6"/>
  <c r="C331" i="6"/>
  <c r="A304" i="6"/>
  <c r="C303" i="6"/>
  <c r="A276" i="6"/>
  <c r="C275" i="6"/>
  <c r="A248" i="6"/>
  <c r="C247" i="6"/>
  <c r="A220" i="6"/>
  <c r="C219" i="6"/>
  <c r="A192" i="6"/>
  <c r="C191" i="6"/>
  <c r="A164" i="6"/>
  <c r="C163" i="6"/>
  <c r="A136" i="6"/>
  <c r="C135" i="6"/>
  <c r="A107" i="6"/>
  <c r="C106" i="6"/>
  <c r="C78" i="6"/>
  <c r="A79" i="6"/>
  <c r="A51" i="6"/>
  <c r="C50" i="6"/>
  <c r="D86" i="1" l="1"/>
  <c r="A85" i="1"/>
  <c r="BQ53" i="9"/>
  <c r="BS50" i="9"/>
  <c r="KU38" i="7"/>
  <c r="KW36" i="7"/>
  <c r="AK36" i="7"/>
  <c r="AI38" i="7"/>
  <c r="BQ38" i="7"/>
  <c r="BS36" i="7"/>
  <c r="GW38" i="7"/>
  <c r="GY36" i="7"/>
  <c r="IG36" i="7"/>
  <c r="IE38" i="7"/>
  <c r="JM53" i="9"/>
  <c r="JO50" i="9"/>
  <c r="CY53" i="9"/>
  <c r="DA50" i="9"/>
  <c r="NK38" i="7"/>
  <c r="NM36" i="7"/>
  <c r="MC53" i="9"/>
  <c r="ME50" i="9"/>
  <c r="MC38" i="7"/>
  <c r="ME36" i="7"/>
  <c r="FO53" i="9"/>
  <c r="FQ50" i="9"/>
  <c r="NK53" i="9"/>
  <c r="NM50" i="9"/>
  <c r="EG53" i="9"/>
  <c r="EI50" i="9"/>
  <c r="CY38" i="7"/>
  <c r="DA36" i="7"/>
  <c r="AI53" i="9"/>
  <c r="AK50" i="9"/>
  <c r="EG38" i="7"/>
  <c r="EI36" i="7"/>
  <c r="IE53" i="9"/>
  <c r="IG50" i="9"/>
  <c r="GW53" i="9"/>
  <c r="GY50" i="9"/>
  <c r="KU53" i="9"/>
  <c r="KW50" i="9"/>
  <c r="FO38" i="7"/>
  <c r="FQ36" i="7"/>
  <c r="JO36" i="7"/>
  <c r="JM38" i="7"/>
  <c r="D129" i="1"/>
  <c r="A128" i="1"/>
  <c r="A333" i="6"/>
  <c r="C332" i="6"/>
  <c r="C304" i="6"/>
  <c r="A305" i="6"/>
  <c r="C276" i="6"/>
  <c r="A277" i="6"/>
  <c r="C248" i="6"/>
  <c r="A249" i="6"/>
  <c r="A221" i="6"/>
  <c r="C220" i="6"/>
  <c r="C192" i="6"/>
  <c r="A193" i="6"/>
  <c r="C164" i="6"/>
  <c r="A165" i="6"/>
  <c r="C136" i="6"/>
  <c r="A137" i="6"/>
  <c r="C107" i="6"/>
  <c r="A108" i="6"/>
  <c r="C79" i="6"/>
  <c r="A80" i="6"/>
  <c r="C51" i="6"/>
  <c r="A52" i="6"/>
  <c r="A86" i="1" l="1"/>
  <c r="D87" i="1"/>
  <c r="JM40" i="7"/>
  <c r="JO38" i="7"/>
  <c r="IE40" i="7"/>
  <c r="IG38" i="7"/>
  <c r="AI56" i="9"/>
  <c r="AK53" i="9"/>
  <c r="FO40" i="7"/>
  <c r="FQ38" i="7"/>
  <c r="CY40" i="7"/>
  <c r="DA38" i="7"/>
  <c r="NM38" i="7"/>
  <c r="NK40" i="7"/>
  <c r="GY38" i="7"/>
  <c r="GW40" i="7"/>
  <c r="MC56" i="9"/>
  <c r="ME53" i="9"/>
  <c r="KU56" i="9"/>
  <c r="KW53" i="9"/>
  <c r="FO56" i="9"/>
  <c r="FQ53" i="9"/>
  <c r="BQ40" i="7"/>
  <c r="BS38" i="7"/>
  <c r="AI40" i="7"/>
  <c r="AK38" i="7"/>
  <c r="GW56" i="9"/>
  <c r="GY53" i="9"/>
  <c r="IE56" i="9"/>
  <c r="IG53" i="9"/>
  <c r="EG56" i="9"/>
  <c r="EI53" i="9"/>
  <c r="CY56" i="9"/>
  <c r="DA53" i="9"/>
  <c r="KW38" i="7"/>
  <c r="KU40" i="7"/>
  <c r="EI38" i="7"/>
  <c r="EG40" i="7"/>
  <c r="NK56" i="9"/>
  <c r="NM53" i="9"/>
  <c r="MC40" i="7"/>
  <c r="ME38" i="7"/>
  <c r="JM56" i="9"/>
  <c r="JO53" i="9"/>
  <c r="BQ56" i="9"/>
  <c r="BS53" i="9"/>
  <c r="D130" i="1"/>
  <c r="A129" i="1"/>
  <c r="A334" i="6"/>
  <c r="C333" i="6"/>
  <c r="A306" i="6"/>
  <c r="C305" i="6"/>
  <c r="A278" i="6"/>
  <c r="C277" i="6"/>
  <c r="A250" i="6"/>
  <c r="C249" i="6"/>
  <c r="A222" i="6"/>
  <c r="C221" i="6"/>
  <c r="A194" i="6"/>
  <c r="C193" i="6"/>
  <c r="A166" i="6"/>
  <c r="C165" i="6"/>
  <c r="A138" i="6"/>
  <c r="C137" i="6"/>
  <c r="A109" i="6"/>
  <c r="C108" i="6"/>
  <c r="A81" i="6"/>
  <c r="C80" i="6"/>
  <c r="A53" i="6"/>
  <c r="C52" i="6"/>
  <c r="A87" i="1" l="1"/>
  <c r="D88" i="1"/>
  <c r="DF24" i="7"/>
  <c r="NM40" i="7"/>
  <c r="NK42" i="7"/>
  <c r="JM59" i="9"/>
  <c r="JO56" i="9"/>
  <c r="A59" i="9"/>
  <c r="FO59" i="9"/>
  <c r="FQ56" i="9"/>
  <c r="CY42" i="7"/>
  <c r="DA40" i="7"/>
  <c r="ME40" i="7"/>
  <c r="MC42" i="7"/>
  <c r="GW59" i="9"/>
  <c r="GY56" i="9"/>
  <c r="KU59" i="9"/>
  <c r="KW56" i="9"/>
  <c r="FQ40" i="7"/>
  <c r="FO42" i="7"/>
  <c r="BS56" i="9"/>
  <c r="BQ59" i="9"/>
  <c r="IG56" i="9"/>
  <c r="IE59" i="9"/>
  <c r="KU42" i="7"/>
  <c r="KW40" i="7"/>
  <c r="NM56" i="9"/>
  <c r="NK59" i="9"/>
  <c r="AK40" i="7"/>
  <c r="AI42" i="7"/>
  <c r="ME56" i="9"/>
  <c r="MC59" i="9"/>
  <c r="AK56" i="9"/>
  <c r="AI59" i="9"/>
  <c r="EG42" i="7"/>
  <c r="EI40" i="7"/>
  <c r="CY59" i="9"/>
  <c r="DA56" i="9"/>
  <c r="BS40" i="7"/>
  <c r="BQ42" i="7"/>
  <c r="A42" i="7"/>
  <c r="IE42" i="7"/>
  <c r="IG40" i="7"/>
  <c r="GY40" i="7"/>
  <c r="GW42" i="7"/>
  <c r="EG59" i="9"/>
  <c r="EI56" i="9"/>
  <c r="JO40" i="7"/>
  <c r="JM42" i="7"/>
  <c r="D131" i="1"/>
  <c r="A131" i="1" s="1"/>
  <c r="A130" i="1"/>
  <c r="DF22" i="7" s="1"/>
  <c r="MC74" i="9"/>
  <c r="ME74" i="9" s="1"/>
  <c r="MC52" i="7"/>
  <c r="ME52" i="7" s="1"/>
  <c r="KU52" i="7"/>
  <c r="KW52" i="7" s="1"/>
  <c r="JM52" i="7"/>
  <c r="JO52" i="7" s="1"/>
  <c r="IE52" i="7"/>
  <c r="IG52" i="7" s="1"/>
  <c r="EG52" i="7"/>
  <c r="EI52" i="7" s="1"/>
  <c r="CY52" i="7"/>
  <c r="DA52" i="7" s="1"/>
  <c r="BQ52" i="7"/>
  <c r="BS52" i="7" s="1"/>
  <c r="AI52" i="7"/>
  <c r="A335" i="6"/>
  <c r="C334" i="6"/>
  <c r="C306" i="6"/>
  <c r="A307" i="6"/>
  <c r="C278" i="6"/>
  <c r="A279" i="6"/>
  <c r="C250" i="6"/>
  <c r="A251" i="6"/>
  <c r="C222" i="6"/>
  <c r="A223" i="6"/>
  <c r="C194" i="6"/>
  <c r="A195" i="6"/>
  <c r="C166" i="6"/>
  <c r="A167" i="6"/>
  <c r="C138" i="6"/>
  <c r="A139" i="6"/>
  <c r="C109" i="6"/>
  <c r="A110" i="6"/>
  <c r="C81" i="6"/>
  <c r="A82" i="6"/>
  <c r="C53" i="6"/>
  <c r="A54" i="6"/>
  <c r="D89" i="1" l="1"/>
  <c r="A89" i="1" s="1"/>
  <c r="A88" i="1"/>
  <c r="E18" i="7"/>
  <c r="AG18" i="7"/>
  <c r="H18" i="7"/>
  <c r="F18" i="7"/>
  <c r="BU10" i="7"/>
  <c r="BV10" i="7"/>
  <c r="BX10" i="7"/>
  <c r="AM10" i="7"/>
  <c r="EE10" i="7"/>
  <c r="DD10" i="7"/>
  <c r="DF10" i="7"/>
  <c r="AN10" i="7"/>
  <c r="CW10" i="7"/>
  <c r="BU12" i="7"/>
  <c r="AN12" i="7"/>
  <c r="DF12" i="7"/>
  <c r="CW12" i="7"/>
  <c r="EE12" i="7"/>
  <c r="BO12" i="7"/>
  <c r="DC10" i="7"/>
  <c r="DD14" i="7"/>
  <c r="BV14" i="7"/>
  <c r="AM12" i="7"/>
  <c r="DD16" i="7"/>
  <c r="DF14" i="7"/>
  <c r="DC12" i="7"/>
  <c r="AP10" i="7"/>
  <c r="BO10" i="7"/>
  <c r="AN14" i="7"/>
  <c r="EE16" i="7"/>
  <c r="AM14" i="7"/>
  <c r="BV12" i="7"/>
  <c r="DD12" i="7"/>
  <c r="AP12" i="7"/>
  <c r="AN16" i="7"/>
  <c r="BX12" i="7"/>
  <c r="BX14" i="7"/>
  <c r="AP16" i="7"/>
  <c r="AP14" i="7"/>
  <c r="DC14" i="7"/>
  <c r="EE14" i="7"/>
  <c r="CW14" i="7"/>
  <c r="AM18" i="7"/>
  <c r="DF16" i="7"/>
  <c r="AM16" i="7"/>
  <c r="BO16" i="7"/>
  <c r="BO18" i="7"/>
  <c r="DC16" i="7"/>
  <c r="BU14" i="7"/>
  <c r="CW16" i="7"/>
  <c r="BO14" i="7"/>
  <c r="DD18" i="7"/>
  <c r="EE18" i="7"/>
  <c r="AN18" i="7"/>
  <c r="BX16" i="7"/>
  <c r="BU16" i="7"/>
  <c r="DF18" i="7"/>
  <c r="DC18" i="7"/>
  <c r="AP18" i="7"/>
  <c r="BV16" i="7"/>
  <c r="EE20" i="7"/>
  <c r="DF20" i="7"/>
  <c r="DD20" i="7"/>
  <c r="DC20" i="7"/>
  <c r="EE32" i="7"/>
  <c r="DC26" i="7"/>
  <c r="DD34" i="7"/>
  <c r="DC28" i="7"/>
  <c r="EE26" i="7"/>
  <c r="DC22" i="7"/>
  <c r="DF32" i="7"/>
  <c r="DC30" i="7"/>
  <c r="DD26" i="7"/>
  <c r="EE28" i="7"/>
  <c r="DC24" i="7"/>
  <c r="EE22" i="7"/>
  <c r="DD24" i="7"/>
  <c r="EE24" i="7"/>
  <c r="DC32" i="7"/>
  <c r="EE34" i="7"/>
  <c r="DD38" i="7"/>
  <c r="EE38" i="7"/>
  <c r="DF30" i="7"/>
  <c r="DD22" i="7"/>
  <c r="DC38" i="7"/>
  <c r="DF34" i="7"/>
  <c r="DF38" i="7"/>
  <c r="DF28" i="7"/>
  <c r="DF26" i="7"/>
  <c r="EE30" i="7"/>
  <c r="DF36" i="7"/>
  <c r="DD36" i="7"/>
  <c r="DC34" i="7"/>
  <c r="DD28" i="7"/>
  <c r="EE36" i="7"/>
  <c r="DC36" i="7"/>
  <c r="DD30" i="7"/>
  <c r="DD32" i="7"/>
  <c r="EG62" i="9"/>
  <c r="EI59" i="9"/>
  <c r="JM44" i="7"/>
  <c r="JO42" i="7"/>
  <c r="AI62" i="9"/>
  <c r="AK59" i="9"/>
  <c r="BS59" i="9"/>
  <c r="BQ62" i="9"/>
  <c r="A62" i="9"/>
  <c r="C59" i="9"/>
  <c r="AK42" i="7"/>
  <c r="AI44" i="7"/>
  <c r="FQ59" i="9"/>
  <c r="FO62" i="9"/>
  <c r="KU62" i="9"/>
  <c r="KW59" i="9"/>
  <c r="JO59" i="9"/>
  <c r="JM62" i="9"/>
  <c r="DA59" i="9"/>
  <c r="CY62" i="9"/>
  <c r="NM59" i="9"/>
  <c r="NK62" i="9"/>
  <c r="GY59" i="9"/>
  <c r="GW62" i="9"/>
  <c r="ME42" i="7"/>
  <c r="MC44" i="7"/>
  <c r="ME59" i="9"/>
  <c r="MC62" i="9"/>
  <c r="IG42" i="7"/>
  <c r="IE44" i="7"/>
  <c r="A44" i="7"/>
  <c r="C42" i="7"/>
  <c r="BS42" i="7"/>
  <c r="BQ44" i="7"/>
  <c r="IG59" i="9"/>
  <c r="IE62" i="9"/>
  <c r="EE40" i="7"/>
  <c r="DC40" i="7"/>
  <c r="DF40" i="7"/>
  <c r="DD40" i="7"/>
  <c r="NM42" i="7"/>
  <c r="NK44" i="7"/>
  <c r="FQ42" i="7"/>
  <c r="FO44" i="7"/>
  <c r="GW44" i="7"/>
  <c r="GY42" i="7"/>
  <c r="KW42" i="7"/>
  <c r="KU44" i="7"/>
  <c r="EG44" i="7"/>
  <c r="EI42" i="7"/>
  <c r="DA42" i="7"/>
  <c r="CY44" i="7"/>
  <c r="NK74" i="9"/>
  <c r="NM74" i="9" s="1"/>
  <c r="FO74" i="9"/>
  <c r="FQ74" i="9" s="1"/>
  <c r="KU74" i="9"/>
  <c r="KW74" i="9" s="1"/>
  <c r="GW74" i="9"/>
  <c r="GY74" i="9" s="1"/>
  <c r="IE74" i="9"/>
  <c r="IG74" i="9" s="1"/>
  <c r="JM74" i="9"/>
  <c r="JO74" i="9" s="1"/>
  <c r="NK52" i="7"/>
  <c r="NM52" i="7" s="1"/>
  <c r="GW52" i="7"/>
  <c r="GY52" i="7" s="1"/>
  <c r="FO52" i="7"/>
  <c r="FQ52" i="7" s="1"/>
  <c r="AK52" i="7"/>
  <c r="A52" i="7"/>
  <c r="C52" i="7" s="1"/>
  <c r="A336" i="6"/>
  <c r="C335" i="6"/>
  <c r="A308" i="6"/>
  <c r="C307" i="6"/>
  <c r="A280" i="6"/>
  <c r="C279" i="6"/>
  <c r="A252" i="6"/>
  <c r="C251" i="6"/>
  <c r="A224" i="6"/>
  <c r="C223" i="6"/>
  <c r="A196" i="6"/>
  <c r="C195" i="6"/>
  <c r="A168" i="6"/>
  <c r="C167" i="6"/>
  <c r="A140" i="6"/>
  <c r="C139" i="6"/>
  <c r="A111" i="6"/>
  <c r="A112" i="6" s="1"/>
  <c r="C110" i="6"/>
  <c r="A83" i="6"/>
  <c r="C82" i="6"/>
  <c r="A55" i="6"/>
  <c r="C54" i="6"/>
  <c r="C112" i="6" l="1"/>
  <c r="A113" i="6"/>
  <c r="C113" i="6" s="1"/>
  <c r="DD42" i="7"/>
  <c r="DC42" i="7"/>
  <c r="EE42" i="7"/>
  <c r="DF42" i="7"/>
  <c r="GY62" i="9"/>
  <c r="GW65" i="9"/>
  <c r="AI46" i="7"/>
  <c r="AK44" i="7"/>
  <c r="EI44" i="7"/>
  <c r="EG46" i="7"/>
  <c r="NK65" i="9"/>
  <c r="NM62" i="9"/>
  <c r="C62" i="9"/>
  <c r="A65" i="9"/>
  <c r="KW44" i="7"/>
  <c r="KU46" i="7"/>
  <c r="IG62" i="9"/>
  <c r="IE65" i="9"/>
  <c r="DA62" i="9"/>
  <c r="CY65" i="9"/>
  <c r="BQ65" i="9"/>
  <c r="BS62" i="9"/>
  <c r="C44" i="7"/>
  <c r="A46" i="7"/>
  <c r="IG44" i="7"/>
  <c r="IE46" i="7"/>
  <c r="JO62" i="9"/>
  <c r="JM65" i="9"/>
  <c r="GY44" i="7"/>
  <c r="GW46" i="7"/>
  <c r="AK62" i="9"/>
  <c r="AI65" i="9"/>
  <c r="FO46" i="7"/>
  <c r="FQ44" i="7"/>
  <c r="ME62" i="9"/>
  <c r="MC65" i="9"/>
  <c r="KW62" i="9"/>
  <c r="KU65" i="9"/>
  <c r="JM46" i="7"/>
  <c r="JO44" i="7"/>
  <c r="NM44" i="7"/>
  <c r="NK46" i="7"/>
  <c r="BS44" i="7"/>
  <c r="BQ46" i="7"/>
  <c r="ME44" i="7"/>
  <c r="MC46" i="7"/>
  <c r="FQ62" i="9"/>
  <c r="FO65" i="9"/>
  <c r="DA44" i="7"/>
  <c r="CY46" i="7"/>
  <c r="EI62" i="9"/>
  <c r="EG65" i="9"/>
  <c r="A337" i="6"/>
  <c r="C337" i="6" s="1"/>
  <c r="C336" i="6"/>
  <c r="C308" i="6"/>
  <c r="A309" i="6"/>
  <c r="C309" i="6" s="1"/>
  <c r="A281" i="6"/>
  <c r="C281" i="6" s="1"/>
  <c r="C280" i="6"/>
  <c r="A253" i="6"/>
  <c r="C253" i="6" s="1"/>
  <c r="C252" i="6"/>
  <c r="A225" i="6"/>
  <c r="C225" i="6" s="1"/>
  <c r="C224" i="6"/>
  <c r="A197" i="6"/>
  <c r="C197" i="6" s="1"/>
  <c r="C196" i="6"/>
  <c r="A169" i="6"/>
  <c r="C169" i="6" s="1"/>
  <c r="C168" i="6"/>
  <c r="A141" i="6"/>
  <c r="C141" i="6" s="1"/>
  <c r="C140" i="6"/>
  <c r="C111" i="6"/>
  <c r="A84" i="6"/>
  <c r="C84" i="6" s="1"/>
  <c r="C83" i="6"/>
  <c r="A56" i="6"/>
  <c r="C56" i="6" s="1"/>
  <c r="C55" i="6"/>
  <c r="C46" i="7" l="1"/>
  <c r="A48" i="7"/>
  <c r="KW46" i="7"/>
  <c r="KU48" i="7"/>
  <c r="AK46" i="7"/>
  <c r="AI48" i="7"/>
  <c r="ME46" i="7"/>
  <c r="MC48" i="7"/>
  <c r="DA46" i="7"/>
  <c r="DF46" i="7" s="1"/>
  <c r="CY48" i="7"/>
  <c r="IG46" i="7"/>
  <c r="IE48" i="7"/>
  <c r="FQ46" i="7"/>
  <c r="FO48" i="7"/>
  <c r="BS46" i="7"/>
  <c r="BQ48" i="7"/>
  <c r="NM46" i="7"/>
  <c r="NK48" i="7"/>
  <c r="GY46" i="7"/>
  <c r="GW48" i="7"/>
  <c r="EI46" i="7"/>
  <c r="EG48" i="7"/>
  <c r="JO46" i="7"/>
  <c r="JM48" i="7"/>
  <c r="E115" i="1"/>
  <c r="EI65" i="9"/>
  <c r="EG68" i="9"/>
  <c r="JO65" i="9"/>
  <c r="JM68" i="9"/>
  <c r="BQ68" i="9"/>
  <c r="BS65" i="9"/>
  <c r="EE46" i="7"/>
  <c r="DD46" i="7"/>
  <c r="DC46" i="7"/>
  <c r="KW65" i="9"/>
  <c r="KU68" i="9"/>
  <c r="IG65" i="9"/>
  <c r="IE68" i="9"/>
  <c r="AK65" i="9"/>
  <c r="AI68" i="9"/>
  <c r="CY68" i="9"/>
  <c r="DA65" i="9"/>
  <c r="NM65" i="9"/>
  <c r="NK68" i="9"/>
  <c r="FQ65" i="9"/>
  <c r="FO68" i="9"/>
  <c r="ME65" i="9"/>
  <c r="MC68" i="9"/>
  <c r="C65" i="9"/>
  <c r="A68" i="9"/>
  <c r="DF44" i="7"/>
  <c r="EE44" i="7"/>
  <c r="DC44" i="7"/>
  <c r="DD44" i="7"/>
  <c r="GY65" i="9"/>
  <c r="GW68" i="9"/>
  <c r="E9" i="1"/>
  <c r="B9" i="1" s="1"/>
  <c r="ME68" i="9" l="1"/>
  <c r="MC71" i="9"/>
  <c r="EI68" i="9"/>
  <c r="EG71" i="9"/>
  <c r="C68" i="9"/>
  <c r="A71" i="9"/>
  <c r="FQ68" i="9"/>
  <c r="FO71" i="9"/>
  <c r="NM68" i="9"/>
  <c r="NK71" i="9"/>
  <c r="KW68" i="9"/>
  <c r="KU71" i="9"/>
  <c r="GY68" i="9"/>
  <c r="GW71" i="9"/>
  <c r="BS68" i="9"/>
  <c r="BQ71" i="9"/>
  <c r="JO68" i="9"/>
  <c r="JM71" i="9"/>
  <c r="IG68" i="9"/>
  <c r="IE71" i="9"/>
  <c r="DA68" i="9"/>
  <c r="CY71" i="9"/>
  <c r="AK68" i="9"/>
  <c r="AI71" i="9"/>
  <c r="FQ48" i="7"/>
  <c r="FO50" i="7"/>
  <c r="FQ50" i="7" s="1"/>
  <c r="JO48" i="7"/>
  <c r="JM50" i="7"/>
  <c r="JO50" i="7" s="1"/>
  <c r="IG48" i="7"/>
  <c r="IE50" i="7"/>
  <c r="IG50" i="7" s="1"/>
  <c r="GY48" i="7"/>
  <c r="GW50" i="7"/>
  <c r="GY50" i="7" s="1"/>
  <c r="ME48" i="7"/>
  <c r="MC50" i="7"/>
  <c r="ME50" i="7" s="1"/>
  <c r="EI48" i="7"/>
  <c r="EG50" i="7"/>
  <c r="EI50" i="7" s="1"/>
  <c r="DA48" i="7"/>
  <c r="EE48" i="7" s="1"/>
  <c r="CY50" i="7"/>
  <c r="DA50" i="7" s="1"/>
  <c r="NM48" i="7"/>
  <c r="NK50" i="7"/>
  <c r="NM50" i="7" s="1"/>
  <c r="AK48" i="7"/>
  <c r="AI50" i="7"/>
  <c r="AK50" i="7" s="1"/>
  <c r="BS48" i="7"/>
  <c r="BQ50" i="7"/>
  <c r="BS50" i="7" s="1"/>
  <c r="KW48" i="7"/>
  <c r="KU50" i="7"/>
  <c r="KW50" i="7" s="1"/>
  <c r="C48" i="7"/>
  <c r="A50" i="7"/>
  <c r="C50" i="7" s="1"/>
  <c r="DD48" i="7"/>
  <c r="DC48" i="7"/>
  <c r="E10" i="1"/>
  <c r="E116" i="1"/>
  <c r="B115" i="1"/>
  <c r="EI71" i="9" l="1"/>
  <c r="ME71" i="9"/>
  <c r="AK71" i="9"/>
  <c r="KW71" i="9"/>
  <c r="DA71" i="9"/>
  <c r="NM71" i="9"/>
  <c r="IG71" i="9"/>
  <c r="FQ71" i="9"/>
  <c r="BS71" i="9"/>
  <c r="JO71" i="9"/>
  <c r="C71" i="9"/>
  <c r="GY71" i="9"/>
  <c r="DF48" i="7"/>
  <c r="B10" i="1"/>
  <c r="E11" i="1"/>
  <c r="E117" i="1"/>
  <c r="B116" i="1"/>
  <c r="B11" i="1" l="1"/>
  <c r="E12" i="1"/>
  <c r="B117" i="1"/>
  <c r="E118" i="1"/>
  <c r="B12" i="1" l="1"/>
  <c r="B118" i="1"/>
  <c r="E119" i="1"/>
  <c r="E13" i="1" l="1"/>
  <c r="E120" i="1"/>
  <c r="B119" i="1"/>
  <c r="E14" i="1" l="1"/>
  <c r="B13" i="1"/>
  <c r="E121" i="1"/>
  <c r="B120" i="1"/>
  <c r="B14" i="1" l="1"/>
  <c r="E15" i="1"/>
  <c r="E122" i="1"/>
  <c r="B121" i="1"/>
  <c r="B15" i="1" l="1"/>
  <c r="E16" i="1"/>
  <c r="E123" i="1"/>
  <c r="B122" i="1"/>
  <c r="B16" i="1" l="1"/>
  <c r="E17" i="1"/>
  <c r="E124" i="1"/>
  <c r="B123" i="1"/>
  <c r="B17" i="1" l="1"/>
  <c r="E18" i="1"/>
  <c r="B124" i="1"/>
  <c r="E125" i="1"/>
  <c r="B18" i="1" l="1"/>
  <c r="E19" i="1"/>
  <c r="E126" i="1"/>
  <c r="B125" i="1"/>
  <c r="B19" i="1" l="1"/>
  <c r="E20" i="1"/>
  <c r="E127" i="1"/>
  <c r="B126" i="1"/>
  <c r="E21" i="1" l="1"/>
  <c r="B20" i="1"/>
  <c r="B127" i="1"/>
  <c r="E128" i="1"/>
  <c r="B21" i="1" l="1"/>
  <c r="E22" i="1"/>
  <c r="E129" i="1"/>
  <c r="B128" i="1"/>
  <c r="B22" i="1" l="1"/>
  <c r="E23" i="1"/>
  <c r="E130" i="1"/>
  <c r="B129" i="1"/>
  <c r="E24" i="1" l="1"/>
  <c r="B23" i="1"/>
  <c r="E131" i="1"/>
  <c r="B130" i="1"/>
  <c r="E25" i="1" l="1"/>
  <c r="B24" i="1"/>
  <c r="B131" i="1"/>
  <c r="E112" i="1"/>
  <c r="F11" i="1"/>
  <c r="C11" i="1" s="1"/>
  <c r="B25" i="1" l="1"/>
  <c r="E7" i="1"/>
  <c r="E113" i="1"/>
  <c r="B112" i="1"/>
  <c r="F12" i="1"/>
  <c r="B7" i="1" l="1"/>
  <c r="E8" i="1"/>
  <c r="B8" i="1" s="1"/>
  <c r="F117" i="1"/>
  <c r="B113" i="1"/>
  <c r="E114" i="1"/>
  <c r="B114" i="1" s="1"/>
  <c r="C12" i="1"/>
  <c r="H17" i="9" l="1"/>
  <c r="F14" i="9"/>
  <c r="F11" i="9"/>
  <c r="AG17" i="9"/>
  <c r="E17" i="9"/>
  <c r="F17" i="9"/>
  <c r="E11" i="9"/>
  <c r="AG11" i="9"/>
  <c r="F20" i="9"/>
  <c r="AG14" i="9"/>
  <c r="H11" i="9"/>
  <c r="E20" i="9"/>
  <c r="E14" i="9"/>
  <c r="AG20" i="9"/>
  <c r="H20" i="9"/>
  <c r="H14" i="9"/>
  <c r="C117" i="1"/>
  <c r="F118" i="1"/>
  <c r="F13" i="1"/>
  <c r="F119" i="1" l="1"/>
  <c r="C118" i="1"/>
  <c r="F14" i="1"/>
  <c r="C13" i="1"/>
  <c r="F120" i="1" l="1"/>
  <c r="C119" i="1"/>
  <c r="C14" i="1"/>
  <c r="F15" i="1"/>
  <c r="F121" i="1" l="1"/>
  <c r="C120" i="1"/>
  <c r="F16" i="1"/>
  <c r="C15" i="1"/>
  <c r="C121" i="1" l="1"/>
  <c r="F122" i="1"/>
  <c r="F17" i="1"/>
  <c r="C16" i="1"/>
  <c r="C122" i="1" l="1"/>
  <c r="F123" i="1"/>
  <c r="C17" i="1"/>
  <c r="F18" i="1"/>
  <c r="F124" i="1" l="1"/>
  <c r="C123" i="1"/>
  <c r="C18" i="1"/>
  <c r="F19" i="1"/>
  <c r="F125" i="1" l="1"/>
  <c r="C124" i="1"/>
  <c r="F20" i="1"/>
  <c r="C19" i="1"/>
  <c r="F126" i="1" l="1"/>
  <c r="C125" i="1"/>
  <c r="C20" i="1"/>
  <c r="F21" i="1"/>
  <c r="F127" i="1" l="1"/>
  <c r="C126" i="1"/>
  <c r="C21" i="1"/>
  <c r="F22" i="1"/>
  <c r="F128" i="1" l="1"/>
  <c r="C127" i="1"/>
  <c r="C22" i="1"/>
  <c r="F23" i="1"/>
  <c r="C128" i="1" l="1"/>
  <c r="F129" i="1"/>
  <c r="C23" i="1"/>
  <c r="F24" i="1"/>
  <c r="C129" i="1" l="1"/>
  <c r="F130" i="1"/>
  <c r="C24" i="1"/>
  <c r="F25" i="1"/>
  <c r="F131" i="1" l="1"/>
  <c r="C130" i="1"/>
  <c r="C25" i="1"/>
  <c r="F7" i="1"/>
  <c r="F112" i="1" l="1"/>
  <c r="C131" i="1"/>
  <c r="C7" i="1"/>
  <c r="F8" i="1"/>
  <c r="C112" i="1" l="1"/>
  <c r="F113" i="1"/>
  <c r="C8" i="1"/>
  <c r="F9" i="1"/>
  <c r="C113" i="1" l="1"/>
  <c r="F114" i="1"/>
  <c r="F10" i="1"/>
  <c r="C10" i="1" s="1"/>
  <c r="C9" i="1"/>
  <c r="AG10" i="6" l="1"/>
  <c r="H10" i="6"/>
  <c r="E10" i="6"/>
  <c r="F10" i="6"/>
  <c r="C114" i="1"/>
  <c r="F115" i="1"/>
  <c r="F9" i="6"/>
  <c r="AG9" i="6"/>
  <c r="H9" i="6"/>
  <c r="E9" i="6"/>
  <c r="E50" i="1"/>
  <c r="E51" i="1" s="1"/>
  <c r="F52" i="1"/>
  <c r="F53" i="1" s="1"/>
  <c r="E97" i="1"/>
  <c r="B97" i="1" s="1"/>
  <c r="F104" i="1"/>
  <c r="C104" i="1" s="1"/>
  <c r="C115" i="1" l="1"/>
  <c r="F116" i="1"/>
  <c r="C116" i="1" s="1"/>
  <c r="B51" i="1"/>
  <c r="E52" i="1"/>
  <c r="B52" i="1" s="1"/>
  <c r="B50" i="1"/>
  <c r="C53" i="1"/>
  <c r="F54" i="1"/>
  <c r="C52" i="1"/>
  <c r="E29" i="1"/>
  <c r="E53" i="1" l="1"/>
  <c r="E54" i="1" s="1"/>
  <c r="C54" i="1"/>
  <c r="F55" i="1"/>
  <c r="B29" i="1"/>
  <c r="E30" i="1"/>
  <c r="B53" i="1" l="1"/>
  <c r="F56" i="1"/>
  <c r="C55" i="1"/>
  <c r="E55" i="1"/>
  <c r="B54" i="1"/>
  <c r="B30" i="1"/>
  <c r="E31" i="1"/>
  <c r="B55" i="1" l="1"/>
  <c r="E56" i="1"/>
  <c r="C56" i="1"/>
  <c r="F57" i="1"/>
  <c r="E32" i="1"/>
  <c r="B31" i="1"/>
  <c r="F58" i="1" l="1"/>
  <c r="C57" i="1"/>
  <c r="B56" i="1"/>
  <c r="E57" i="1"/>
  <c r="B32" i="1"/>
  <c r="E33" i="1"/>
  <c r="B57" i="1" l="1"/>
  <c r="E58" i="1"/>
  <c r="F59" i="1"/>
  <c r="C58" i="1"/>
  <c r="B33" i="1"/>
  <c r="E34" i="1"/>
  <c r="C59" i="1" l="1"/>
  <c r="F60" i="1"/>
  <c r="B58" i="1"/>
  <c r="E59" i="1"/>
  <c r="B34" i="1"/>
  <c r="E35" i="1"/>
  <c r="E60" i="1" l="1"/>
  <c r="B59" i="1"/>
  <c r="C60" i="1"/>
  <c r="F61" i="1"/>
  <c r="B35" i="1"/>
  <c r="E36" i="1"/>
  <c r="F62" i="1" l="1"/>
  <c r="C61" i="1"/>
  <c r="E61" i="1"/>
  <c r="B60" i="1"/>
  <c r="B36" i="1"/>
  <c r="E37" i="1"/>
  <c r="B61" i="1" l="1"/>
  <c r="E62" i="1"/>
  <c r="C62" i="1"/>
  <c r="F63" i="1"/>
  <c r="E38" i="1"/>
  <c r="B37" i="1"/>
  <c r="F64" i="1" l="1"/>
  <c r="C63" i="1"/>
  <c r="B62" i="1"/>
  <c r="E63" i="1"/>
  <c r="B38" i="1"/>
  <c r="E39" i="1"/>
  <c r="E64" i="1" l="1"/>
  <c r="B63" i="1"/>
  <c r="F65" i="1"/>
  <c r="C64" i="1"/>
  <c r="B39" i="1"/>
  <c r="E40" i="1"/>
  <c r="C65" i="1" l="1"/>
  <c r="F66" i="1"/>
  <c r="B64" i="1"/>
  <c r="E65" i="1"/>
  <c r="B40" i="1"/>
  <c r="E41" i="1"/>
  <c r="E242" i="1" l="1"/>
  <c r="E66" i="1"/>
  <c r="B65" i="1"/>
  <c r="C66" i="1"/>
  <c r="F67" i="1"/>
  <c r="B41" i="1"/>
  <c r="E42" i="1"/>
  <c r="E243" i="1" l="1"/>
  <c r="B242" i="1"/>
  <c r="E218" i="1"/>
  <c r="F48" i="1"/>
  <c r="C67" i="1"/>
  <c r="E67" i="1"/>
  <c r="B66" i="1"/>
  <c r="B42" i="1"/>
  <c r="E43" i="1"/>
  <c r="B243" i="1" l="1"/>
  <c r="E244" i="1"/>
  <c r="F246" i="1"/>
  <c r="B218" i="1"/>
  <c r="E219" i="1"/>
  <c r="B67" i="1"/>
  <c r="E48" i="1"/>
  <c r="C48" i="1"/>
  <c r="F49" i="1"/>
  <c r="E44" i="1"/>
  <c r="B43" i="1"/>
  <c r="B244" i="1" l="1"/>
  <c r="E245" i="1"/>
  <c r="F247" i="1"/>
  <c r="C246" i="1"/>
  <c r="B219" i="1"/>
  <c r="E220" i="1"/>
  <c r="C49" i="1"/>
  <c r="F50" i="1"/>
  <c r="E49" i="1"/>
  <c r="B49" i="1" s="1"/>
  <c r="B48" i="1"/>
  <c r="B44" i="1"/>
  <c r="E45" i="1"/>
  <c r="B245" i="1" l="1"/>
  <c r="E246" i="1"/>
  <c r="F248" i="1"/>
  <c r="C247" i="1"/>
  <c r="B220" i="1"/>
  <c r="E221" i="1"/>
  <c r="C50" i="1"/>
  <c r="F51" i="1"/>
  <c r="C51" i="1" s="1"/>
  <c r="B45" i="1"/>
  <c r="E46" i="1"/>
  <c r="C248" i="1" l="1"/>
  <c r="F249" i="1"/>
  <c r="E247" i="1"/>
  <c r="B246" i="1"/>
  <c r="B221" i="1"/>
  <c r="E222" i="1"/>
  <c r="E27" i="1"/>
  <c r="B46" i="1"/>
  <c r="F250" i="1" l="1"/>
  <c r="C249" i="1"/>
  <c r="E248" i="1"/>
  <c r="B247" i="1"/>
  <c r="E223" i="1"/>
  <c r="B222" i="1"/>
  <c r="B27" i="1"/>
  <c r="E28" i="1"/>
  <c r="B28" i="1" s="1"/>
  <c r="C250" i="1" l="1"/>
  <c r="F251" i="1"/>
  <c r="B248" i="1"/>
  <c r="E249" i="1"/>
  <c r="B223" i="1"/>
  <c r="E224" i="1"/>
  <c r="BO11" i="9"/>
  <c r="BV11" i="9"/>
  <c r="BX23" i="9"/>
  <c r="BO23" i="9"/>
  <c r="BV17" i="9"/>
  <c r="AM20" i="9"/>
  <c r="BU17" i="9"/>
  <c r="BV23" i="9"/>
  <c r="CW17" i="9"/>
  <c r="AM23" i="9"/>
  <c r="BV20" i="9"/>
  <c r="CW23" i="9"/>
  <c r="AN20" i="9"/>
  <c r="CW20" i="9"/>
  <c r="BU20" i="9"/>
  <c r="AN17" i="9"/>
  <c r="BX17" i="9"/>
  <c r="BU14" i="9"/>
  <c r="AP20" i="9"/>
  <c r="AN23" i="9"/>
  <c r="CW11" i="9"/>
  <c r="BX11" i="9"/>
  <c r="BX14" i="9"/>
  <c r="AN14" i="9"/>
  <c r="BU11" i="9"/>
  <c r="AM17" i="9"/>
  <c r="BO14" i="9"/>
  <c r="AP11" i="9"/>
  <c r="CW14" i="9"/>
  <c r="BO20" i="9"/>
  <c r="BO17" i="9"/>
  <c r="AM14" i="9"/>
  <c r="AN11" i="9"/>
  <c r="BX20" i="9"/>
  <c r="AP23" i="9"/>
  <c r="AP14" i="9"/>
  <c r="AP17" i="9"/>
  <c r="BU23" i="9"/>
  <c r="AM11" i="9"/>
  <c r="BV14" i="9"/>
  <c r="F31" i="1"/>
  <c r="C31" i="1" s="1"/>
  <c r="C251" i="1" l="1"/>
  <c r="F252" i="1"/>
  <c r="B249" i="1"/>
  <c r="E250" i="1"/>
  <c r="B224" i="1"/>
  <c r="E225" i="1"/>
  <c r="F32" i="1"/>
  <c r="F253" i="1" l="1"/>
  <c r="C252" i="1"/>
  <c r="B250" i="1"/>
  <c r="E251" i="1"/>
  <c r="E226" i="1"/>
  <c r="B225" i="1"/>
  <c r="F33" i="1"/>
  <c r="C32" i="1"/>
  <c r="C253" i="1" l="1"/>
  <c r="F254" i="1"/>
  <c r="E252" i="1"/>
  <c r="B251" i="1"/>
  <c r="E227" i="1"/>
  <c r="B226" i="1"/>
  <c r="C33" i="1"/>
  <c r="F34" i="1"/>
  <c r="F255" i="1" l="1"/>
  <c r="C254" i="1"/>
  <c r="E253" i="1"/>
  <c r="B252" i="1"/>
  <c r="B227" i="1"/>
  <c r="E228" i="1"/>
  <c r="F35" i="1"/>
  <c r="C34" i="1"/>
  <c r="F256" i="1" l="1"/>
  <c r="C255" i="1"/>
  <c r="B253" i="1"/>
  <c r="E254" i="1"/>
  <c r="E229" i="1"/>
  <c r="B228" i="1"/>
  <c r="F36" i="1"/>
  <c r="C35" i="1"/>
  <c r="C256" i="1" l="1"/>
  <c r="F257" i="1"/>
  <c r="E255" i="1"/>
  <c r="B254" i="1"/>
  <c r="B229" i="1"/>
  <c r="E230" i="1"/>
  <c r="C36" i="1"/>
  <c r="F37" i="1"/>
  <c r="F238" i="1" l="1"/>
  <c r="C257" i="1"/>
  <c r="B255" i="1"/>
  <c r="E256" i="1"/>
  <c r="B230" i="1"/>
  <c r="E231" i="1"/>
  <c r="C37" i="1"/>
  <c r="F38" i="1"/>
  <c r="C238" i="1" l="1"/>
  <c r="F239" i="1"/>
  <c r="B256" i="1"/>
  <c r="E257" i="1"/>
  <c r="E232" i="1"/>
  <c r="B231" i="1"/>
  <c r="C38" i="1"/>
  <c r="F39" i="1"/>
  <c r="C239" i="1" l="1"/>
  <c r="F240" i="1"/>
  <c r="E238" i="1"/>
  <c r="B257" i="1"/>
  <c r="B232" i="1"/>
  <c r="E233" i="1"/>
  <c r="F40" i="1"/>
  <c r="C39" i="1"/>
  <c r="F241" i="1" l="1"/>
  <c r="C240" i="1"/>
  <c r="B238" i="1"/>
  <c r="E239" i="1"/>
  <c r="E234" i="1"/>
  <c r="B233" i="1"/>
  <c r="F41" i="1"/>
  <c r="C40" i="1"/>
  <c r="C241" i="1" l="1"/>
  <c r="F242" i="1"/>
  <c r="E240" i="1"/>
  <c r="B239" i="1"/>
  <c r="E235" i="1"/>
  <c r="B234" i="1"/>
  <c r="C41" i="1"/>
  <c r="F42" i="1"/>
  <c r="B240" i="1" l="1"/>
  <c r="E241" i="1"/>
  <c r="B241" i="1" s="1"/>
  <c r="F243" i="1"/>
  <c r="C242" i="1"/>
  <c r="B235" i="1"/>
  <c r="E236" i="1"/>
  <c r="E69" i="1"/>
  <c r="F43" i="1"/>
  <c r="C42" i="1"/>
  <c r="F244" i="1" l="1"/>
  <c r="C243" i="1"/>
  <c r="E217" i="1"/>
  <c r="B217" i="1" s="1"/>
  <c r="B236" i="1"/>
  <c r="B69" i="1"/>
  <c r="E70" i="1"/>
  <c r="E71" i="1" s="1"/>
  <c r="C43" i="1"/>
  <c r="F44" i="1"/>
  <c r="E72" i="1" l="1"/>
  <c r="B71" i="1"/>
  <c r="C244" i="1"/>
  <c r="F245" i="1"/>
  <c r="C245" i="1" s="1"/>
  <c r="B70" i="1"/>
  <c r="C44" i="1"/>
  <c r="F45" i="1"/>
  <c r="E73" i="1" l="1"/>
  <c r="B73" i="1" s="1"/>
  <c r="B72" i="1"/>
  <c r="C45" i="1"/>
  <c r="F46" i="1"/>
  <c r="C46" i="1" l="1"/>
  <c r="F27" i="1"/>
  <c r="F28" i="1" l="1"/>
  <c r="C27" i="1"/>
  <c r="DC50" i="9" l="1"/>
  <c r="EE50" i="9"/>
  <c r="DF50" i="9"/>
  <c r="DD50" i="9"/>
  <c r="EE47" i="9"/>
  <c r="DF47" i="9"/>
  <c r="DD47" i="9"/>
  <c r="DC47" i="9"/>
  <c r="DF44" i="9"/>
  <c r="DD44" i="9"/>
  <c r="DC44" i="9"/>
  <c r="EE44" i="9"/>
  <c r="EE41" i="9"/>
  <c r="DD41" i="9"/>
  <c r="DC41" i="9"/>
  <c r="DF41" i="9"/>
  <c r="DF20" i="9"/>
  <c r="DD20" i="9"/>
  <c r="DC11" i="9"/>
  <c r="DC38" i="9"/>
  <c r="DC35" i="9"/>
  <c r="DF29" i="9"/>
  <c r="DD32" i="9"/>
  <c r="EE23" i="9"/>
  <c r="EE17" i="9"/>
  <c r="DD26" i="9"/>
  <c r="EE38" i="9"/>
  <c r="DD35" i="9"/>
  <c r="DC32" i="9"/>
  <c r="DD29" i="9"/>
  <c r="EE26" i="9"/>
  <c r="DF32" i="9"/>
  <c r="DD23" i="9"/>
  <c r="DC23" i="9"/>
  <c r="DC14" i="9"/>
  <c r="DC20" i="9"/>
  <c r="DC29" i="9"/>
  <c r="DC26" i="9"/>
  <c r="DF35" i="9"/>
  <c r="DD14" i="9"/>
  <c r="DF38" i="9"/>
  <c r="DD11" i="9"/>
  <c r="EE29" i="9"/>
  <c r="DF23" i="9"/>
  <c r="DC17" i="9"/>
  <c r="DF26" i="9"/>
  <c r="EE35" i="9"/>
  <c r="DF14" i="9"/>
  <c r="EE11" i="9"/>
  <c r="DF11" i="9"/>
  <c r="EE14" i="9"/>
  <c r="DF17" i="9"/>
  <c r="DD38" i="9"/>
  <c r="EE20" i="9"/>
  <c r="DD17" i="9"/>
  <c r="EE32" i="9"/>
  <c r="F38" i="6"/>
  <c r="H38" i="6"/>
  <c r="E38" i="6"/>
  <c r="AG38" i="6"/>
  <c r="C28" i="1"/>
  <c r="F39" i="6" s="1"/>
  <c r="F29" i="1"/>
  <c r="AG39" i="6" l="1"/>
  <c r="H39" i="6"/>
  <c r="E39" i="6"/>
  <c r="C29" i="1"/>
  <c r="F30" i="1"/>
  <c r="C30" i="1" s="1"/>
  <c r="E40" i="6" l="1"/>
  <c r="AG65" i="6"/>
  <c r="E65" i="6"/>
  <c r="H66" i="6"/>
  <c r="F66" i="6"/>
  <c r="E68" i="6"/>
  <c r="H65" i="6"/>
  <c r="F37" i="6"/>
  <c r="F41" i="6"/>
  <c r="AG67" i="6"/>
  <c r="F68" i="6"/>
  <c r="AG69" i="6"/>
  <c r="AG40" i="6"/>
  <c r="H40" i="6"/>
  <c r="H41" i="6"/>
  <c r="F40" i="6"/>
  <c r="E37" i="6"/>
  <c r="F65" i="6"/>
  <c r="H67" i="6"/>
  <c r="E41" i="6"/>
  <c r="H37" i="6"/>
  <c r="H68" i="6"/>
  <c r="F67" i="6"/>
  <c r="AG68" i="6"/>
  <c r="E69" i="6"/>
  <c r="F69" i="6"/>
  <c r="AG66" i="6"/>
  <c r="E67" i="6"/>
  <c r="AG37" i="6"/>
  <c r="AG41" i="6"/>
  <c r="H69" i="6"/>
  <c r="E66" i="6"/>
  <c r="F137" i="1" l="1"/>
  <c r="C137" i="1" s="1"/>
  <c r="F138" i="1" l="1"/>
  <c r="C138" i="1" s="1"/>
  <c r="F139" i="1" l="1"/>
  <c r="C139" i="1" s="1"/>
  <c r="F140" i="1" l="1"/>
  <c r="C140" i="1" s="1"/>
  <c r="F141" i="1" l="1"/>
  <c r="C141" i="1" s="1"/>
  <c r="F142" i="1" l="1"/>
  <c r="F143" i="1" s="1"/>
  <c r="C142" i="1" l="1"/>
  <c r="F144" i="1"/>
  <c r="C143" i="1"/>
  <c r="C144" i="1" l="1"/>
  <c r="F145" i="1"/>
  <c r="C145" i="1" l="1"/>
  <c r="F146" i="1"/>
  <c r="C146" i="1" l="1"/>
  <c r="F147" i="1"/>
  <c r="C147" i="1" l="1"/>
  <c r="F148" i="1"/>
  <c r="C148" i="1" l="1"/>
  <c r="F149" i="1"/>
  <c r="C149" i="1" l="1"/>
  <c r="F150" i="1"/>
  <c r="C150" i="1" l="1"/>
  <c r="F151" i="1"/>
  <c r="F152" i="1" l="1"/>
  <c r="C151" i="1"/>
  <c r="C152" i="1" l="1"/>
  <c r="F133" i="1"/>
  <c r="F134" i="1" l="1"/>
  <c r="C133" i="1"/>
  <c r="C134" i="1" l="1"/>
  <c r="F135" i="1"/>
  <c r="C135" i="1" l="1"/>
  <c r="F136" i="1"/>
  <c r="C136" i="1" s="1"/>
  <c r="F219" i="1" l="1"/>
  <c r="F220" i="1" s="1"/>
  <c r="C220" i="1" l="1"/>
  <c r="F221" i="1"/>
  <c r="C219" i="1"/>
  <c r="F222" i="1" l="1"/>
  <c r="C221" i="1"/>
  <c r="C222" i="1" l="1"/>
  <c r="F223" i="1"/>
  <c r="C223" i="1" l="1"/>
  <c r="F224" i="1"/>
  <c r="C224" i="1" l="1"/>
  <c r="F225" i="1"/>
  <c r="C225" i="1" l="1"/>
  <c r="F226" i="1"/>
  <c r="C226" i="1" l="1"/>
  <c r="F227" i="1"/>
  <c r="F228" i="1" l="1"/>
  <c r="C227" i="1"/>
  <c r="C228" i="1" l="1"/>
  <c r="F229" i="1"/>
  <c r="F230" i="1" l="1"/>
  <c r="C229" i="1"/>
  <c r="F231" i="1" l="1"/>
  <c r="C230" i="1"/>
  <c r="F232" i="1" l="1"/>
  <c r="C231" i="1"/>
  <c r="C232" i="1" l="1"/>
  <c r="F233" i="1"/>
  <c r="C233" i="1" l="1"/>
  <c r="F234" i="1"/>
  <c r="F235" i="1" l="1"/>
  <c r="C234" i="1"/>
  <c r="C235" i="1" l="1"/>
  <c r="F236" i="1"/>
  <c r="C236" i="1" l="1"/>
  <c r="F217" i="1"/>
  <c r="C217" i="1" l="1"/>
  <c r="F218" i="1"/>
  <c r="C218" i="1" s="1"/>
  <c r="DC59" i="9" l="1"/>
  <c r="EE53" i="9"/>
  <c r="DD59" i="9"/>
  <c r="EE59" i="9"/>
  <c r="DC53" i="9"/>
  <c r="DF59" i="9"/>
  <c r="DC56" i="9"/>
  <c r="EE56" i="9"/>
  <c r="DD53" i="9"/>
  <c r="DF53" i="9"/>
  <c r="DF56" i="9"/>
  <c r="DD56" i="9"/>
  <c r="F69" i="1" l="1"/>
  <c r="F70" i="1" l="1"/>
  <c r="F71" i="1" s="1"/>
  <c r="C69" i="1"/>
  <c r="F72" i="1" l="1"/>
  <c r="C71" i="1"/>
  <c r="C70" i="1"/>
  <c r="F73" i="1" l="1"/>
  <c r="C72" i="1"/>
  <c r="AG100" i="6"/>
  <c r="F74" i="1" l="1"/>
  <c r="C73" i="1"/>
  <c r="E100" i="6"/>
  <c r="H100" i="6"/>
  <c r="F100" i="6"/>
  <c r="F75" i="1" l="1"/>
  <c r="C74" i="1"/>
  <c r="E101" i="6"/>
  <c r="F101" i="6"/>
  <c r="H101" i="6"/>
  <c r="AG101" i="6"/>
  <c r="F203" i="1"/>
  <c r="F204" i="1" s="1"/>
  <c r="F76" i="1" l="1"/>
  <c r="C75" i="1"/>
  <c r="C204" i="1"/>
  <c r="F205" i="1"/>
  <c r="C203" i="1"/>
  <c r="F77" i="1" l="1"/>
  <c r="C76" i="1"/>
  <c r="F206" i="1"/>
  <c r="C205" i="1"/>
  <c r="C77" i="1" l="1"/>
  <c r="F78" i="1"/>
  <c r="C206" i="1"/>
  <c r="F207" i="1"/>
  <c r="F79" i="1" l="1"/>
  <c r="C78" i="1"/>
  <c r="F208" i="1"/>
  <c r="C207" i="1"/>
  <c r="F80" i="1" l="1"/>
  <c r="C79" i="1"/>
  <c r="F209" i="1"/>
  <c r="C208" i="1"/>
  <c r="F81" i="1" l="1"/>
  <c r="C81" i="1" s="1"/>
  <c r="C80" i="1"/>
  <c r="C209" i="1"/>
  <c r="F210" i="1"/>
  <c r="AG99" i="6" l="1"/>
  <c r="AG95" i="6"/>
  <c r="F94" i="6"/>
  <c r="H98" i="6"/>
  <c r="AG98" i="6"/>
  <c r="E94" i="6"/>
  <c r="E98" i="6"/>
  <c r="AG93" i="6"/>
  <c r="E95" i="6"/>
  <c r="F98" i="6"/>
  <c r="E99" i="6"/>
  <c r="AG94" i="6"/>
  <c r="H95" i="6"/>
  <c r="F99" i="6"/>
  <c r="H93" i="6"/>
  <c r="AG96" i="6"/>
  <c r="H99" i="6"/>
  <c r="E93" i="6"/>
  <c r="F97" i="6"/>
  <c r="E96" i="6"/>
  <c r="F93" i="6"/>
  <c r="AG97" i="6"/>
  <c r="F96" i="6"/>
  <c r="E97" i="6"/>
  <c r="H96" i="6"/>
  <c r="H94" i="6"/>
  <c r="F95" i="6"/>
  <c r="H97" i="6"/>
  <c r="C210" i="1"/>
  <c r="F211" i="1"/>
  <c r="C211" i="1" l="1"/>
  <c r="F212" i="1"/>
  <c r="F213" i="1" l="1"/>
  <c r="C212" i="1"/>
  <c r="F214" i="1" l="1"/>
  <c r="C213" i="1"/>
  <c r="F215" i="1" l="1"/>
  <c r="C214" i="1"/>
  <c r="F196" i="1" l="1"/>
  <c r="C215" i="1"/>
  <c r="C196" i="1" l="1"/>
  <c r="F197" i="1"/>
  <c r="F198" i="1" l="1"/>
  <c r="C197" i="1"/>
  <c r="F199" i="1" l="1"/>
  <c r="C198" i="1"/>
  <c r="F200" i="1" l="1"/>
  <c r="C199" i="1"/>
  <c r="C200" i="1" l="1"/>
  <c r="F201" i="1"/>
  <c r="C201" i="1" l="1"/>
  <c r="F202" i="1"/>
  <c r="C202" i="1" s="1"/>
  <c r="E200" i="1" l="1"/>
  <c r="B200" i="1" s="1"/>
  <c r="E201" i="1" l="1"/>
  <c r="E202" i="1" l="1"/>
  <c r="B201" i="1"/>
  <c r="E203" i="1" l="1"/>
  <c r="B202" i="1"/>
  <c r="B203" i="1" l="1"/>
  <c r="E204" i="1"/>
  <c r="B204" i="1" l="1"/>
  <c r="E205" i="1"/>
  <c r="E206" i="1" l="1"/>
  <c r="B205" i="1"/>
  <c r="B206" i="1" l="1"/>
  <c r="E207" i="1"/>
  <c r="B207" i="1" l="1"/>
  <c r="E208" i="1"/>
  <c r="E209" i="1" l="1"/>
  <c r="B208" i="1"/>
  <c r="B209" i="1" l="1"/>
  <c r="E210" i="1"/>
  <c r="B210" i="1" l="1"/>
  <c r="E211" i="1"/>
  <c r="E212" i="1" l="1"/>
  <c r="B211" i="1"/>
  <c r="B212" i="1" l="1"/>
  <c r="E213" i="1"/>
  <c r="B213" i="1" l="1"/>
  <c r="E214" i="1"/>
  <c r="E215" i="1" l="1"/>
  <c r="B214" i="1"/>
  <c r="B215" i="1" l="1"/>
  <c r="E196" i="1"/>
  <c r="B196" i="1" l="1"/>
  <c r="E197" i="1"/>
  <c r="B197" i="1" l="1"/>
  <c r="E198" i="1"/>
  <c r="B198" i="1" l="1"/>
  <c r="E199" i="1"/>
  <c r="B199" i="1" s="1"/>
  <c r="E136" i="1" l="1"/>
  <c r="E137" i="1" s="1"/>
  <c r="B137" i="1" l="1"/>
  <c r="E138" i="1"/>
  <c r="B136" i="1"/>
  <c r="B138" i="1" l="1"/>
  <c r="E139" i="1"/>
  <c r="E140" i="1" l="1"/>
  <c r="B139" i="1"/>
  <c r="B140" i="1" l="1"/>
  <c r="E141" i="1"/>
  <c r="B141" i="1" l="1"/>
  <c r="E142" i="1"/>
  <c r="E143" i="1" l="1"/>
  <c r="B142" i="1"/>
  <c r="E144" i="1" l="1"/>
  <c r="B143" i="1"/>
  <c r="E145" i="1" l="1"/>
  <c r="B144" i="1"/>
  <c r="E146" i="1" l="1"/>
  <c r="B145" i="1"/>
  <c r="B146" i="1" l="1"/>
  <c r="E147" i="1"/>
  <c r="E148" i="1" l="1"/>
  <c r="B147" i="1"/>
  <c r="E149" i="1" l="1"/>
  <c r="B148" i="1"/>
  <c r="E150" i="1" l="1"/>
  <c r="B149" i="1"/>
  <c r="B150" i="1" l="1"/>
  <c r="E151" i="1"/>
  <c r="E152" i="1" l="1"/>
  <c r="B151" i="1"/>
  <c r="B152" i="1" l="1"/>
  <c r="E133" i="1"/>
  <c r="E134" i="1" l="1"/>
  <c r="B133" i="1"/>
  <c r="E135" i="1" l="1"/>
  <c r="B135" i="1" s="1"/>
  <c r="B134" i="1"/>
  <c r="F266" i="1" l="1"/>
  <c r="C266" i="1" s="1"/>
  <c r="E266" i="1"/>
  <c r="B266" i="1" s="1"/>
  <c r="F267" i="1" l="1"/>
  <c r="F268" i="1" s="1"/>
  <c r="C268" i="1" s="1"/>
  <c r="E267" i="1"/>
  <c r="F269" i="1" l="1"/>
  <c r="C269" i="1" s="1"/>
  <c r="C267" i="1"/>
  <c r="E268" i="1"/>
  <c r="B267" i="1"/>
  <c r="F270" i="1" l="1"/>
  <c r="C270" i="1" s="1"/>
  <c r="B268" i="1"/>
  <c r="E269" i="1"/>
  <c r="F271" i="1" l="1"/>
  <c r="E270" i="1"/>
  <c r="B269" i="1"/>
  <c r="C271" i="1"/>
  <c r="F272" i="1"/>
  <c r="E271" i="1" l="1"/>
  <c r="B270" i="1"/>
  <c r="F273" i="1"/>
  <c r="C272" i="1"/>
  <c r="E272" i="1" l="1"/>
  <c r="B271" i="1"/>
  <c r="C273" i="1"/>
  <c r="F274" i="1"/>
  <c r="E273" i="1" l="1"/>
  <c r="B272" i="1"/>
  <c r="C274" i="1"/>
  <c r="F275" i="1"/>
  <c r="B273" i="1" l="1"/>
  <c r="E274" i="1"/>
  <c r="F276" i="1"/>
  <c r="C275" i="1"/>
  <c r="B274" i="1" l="1"/>
  <c r="E275" i="1"/>
  <c r="F277" i="1"/>
  <c r="C276" i="1"/>
  <c r="B275" i="1" l="1"/>
  <c r="E276" i="1"/>
  <c r="F278" i="1"/>
  <c r="C278" i="1" s="1"/>
  <c r="C277" i="1"/>
  <c r="H102" i="6" l="1"/>
  <c r="E109" i="6"/>
  <c r="AG105" i="6"/>
  <c r="F112" i="6"/>
  <c r="H108" i="6"/>
  <c r="F107" i="6"/>
  <c r="E106" i="6"/>
  <c r="AG109" i="6"/>
  <c r="H109" i="6"/>
  <c r="AG102" i="6"/>
  <c r="AG107" i="6"/>
  <c r="H106" i="6"/>
  <c r="E104" i="6"/>
  <c r="F102" i="6"/>
  <c r="H112" i="6"/>
  <c r="E105" i="6"/>
  <c r="F108" i="6"/>
  <c r="AG112" i="6"/>
  <c r="F103" i="6"/>
  <c r="AG106" i="6"/>
  <c r="AG104" i="6"/>
  <c r="H107" i="6"/>
  <c r="E112" i="6"/>
  <c r="E102" i="6"/>
  <c r="E107" i="6"/>
  <c r="F106" i="6"/>
  <c r="AG103" i="6"/>
  <c r="F104" i="6"/>
  <c r="F109" i="6"/>
  <c r="F105" i="6"/>
  <c r="H105" i="6"/>
  <c r="E108" i="6"/>
  <c r="E103" i="6"/>
  <c r="AG108" i="6"/>
  <c r="H104" i="6"/>
  <c r="H103" i="6"/>
  <c r="H110" i="6"/>
  <c r="H111" i="6"/>
  <c r="AG111" i="6"/>
  <c r="E111" i="6"/>
  <c r="AG110" i="6"/>
  <c r="E110" i="6"/>
  <c r="F111" i="6"/>
  <c r="F110" i="6"/>
  <c r="E277" i="1"/>
  <c r="B276" i="1"/>
  <c r="E278" i="1" l="1"/>
  <c r="B278" i="1" s="1"/>
  <c r="B277" i="1"/>
  <c r="DF62" i="9" l="1"/>
  <c r="DC62" i="9"/>
  <c r="EE62" i="9"/>
  <c r="DD65" i="9"/>
  <c r="DD62" i="9"/>
  <c r="DF65" i="9"/>
  <c r="DC65" i="9"/>
  <c r="EE65" i="9"/>
  <c r="EE68" i="9"/>
  <c r="DF68" i="9"/>
  <c r="DD68" i="9"/>
  <c r="DC68" i="9"/>
  <c r="FM12" i="7" l="1"/>
  <c r="EL10" i="7"/>
  <c r="EN10" i="7"/>
  <c r="EK12" i="7"/>
  <c r="EL12" i="7"/>
  <c r="FM10" i="7"/>
  <c r="EN12" i="7"/>
  <c r="EK10" i="7"/>
  <c r="D93" i="1" l="1"/>
  <c r="D94" i="1" s="1"/>
  <c r="A94" i="1" l="1"/>
  <c r="EK16" i="7" s="1"/>
  <c r="D95" i="1"/>
  <c r="A93" i="1"/>
  <c r="FM14" i="7"/>
  <c r="EK14" i="7"/>
  <c r="EN14" i="7"/>
  <c r="EL16" i="7"/>
  <c r="EL14" i="7"/>
  <c r="FM16" i="7"/>
  <c r="EN16" i="7" l="1"/>
  <c r="A95" i="1"/>
  <c r="D96" i="1"/>
  <c r="A96" i="1" l="1"/>
  <c r="D97" i="1"/>
  <c r="EL18" i="7"/>
  <c r="EK18" i="7"/>
  <c r="FM18" i="7"/>
  <c r="EN18" i="7"/>
  <c r="D98" i="1" l="1"/>
  <c r="A97" i="1"/>
  <c r="FM20" i="7"/>
  <c r="EL20" i="7"/>
  <c r="FM22" i="7"/>
  <c r="EN20" i="7"/>
  <c r="EL22" i="7"/>
  <c r="EK22" i="7"/>
  <c r="EK20" i="7"/>
  <c r="A98" i="1" l="1"/>
  <c r="D99" i="1"/>
  <c r="EN22" i="7"/>
  <c r="EN24" i="7"/>
  <c r="EL24" i="7"/>
  <c r="A99" i="1" l="1"/>
  <c r="D100" i="1"/>
  <c r="FM24" i="7"/>
  <c r="EK24" i="7"/>
  <c r="EN26" i="7"/>
  <c r="EK26" i="7"/>
  <c r="D101" i="1" l="1"/>
  <c r="A100" i="1"/>
  <c r="FM26" i="7"/>
  <c r="EL26" i="7"/>
  <c r="FM28" i="7"/>
  <c r="EN28" i="7"/>
  <c r="EL28" i="7" l="1"/>
  <c r="EK28" i="7"/>
  <c r="A101" i="1"/>
  <c r="D102" i="1"/>
  <c r="FM30" i="7"/>
  <c r="EL30" i="7"/>
  <c r="N93" i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9" i="1"/>
  <c r="N110" i="1" s="1"/>
  <c r="A102" i="1" l="1"/>
  <c r="EL32" i="7" s="1"/>
  <c r="D103" i="1"/>
  <c r="EK30" i="7"/>
  <c r="EN30" i="7"/>
  <c r="D104" i="1" l="1"/>
  <c r="A103" i="1"/>
  <c r="EN32" i="7"/>
  <c r="EK34" i="7"/>
  <c r="EK32" i="7"/>
  <c r="EL34" i="7"/>
  <c r="FM32" i="7"/>
  <c r="FM34" i="7"/>
  <c r="EN34" i="7"/>
  <c r="D105" i="1" l="1"/>
  <c r="A104" i="1"/>
  <c r="EK36" i="7" l="1"/>
  <c r="EN36" i="7"/>
  <c r="FM36" i="7"/>
  <c r="A105" i="1"/>
  <c r="D106" i="1"/>
  <c r="EL36" i="7"/>
  <c r="A106" i="1" l="1"/>
  <c r="D107" i="1"/>
  <c r="EN38" i="7"/>
  <c r="FM40" i="7"/>
  <c r="EN40" i="7"/>
  <c r="EK38" i="7"/>
  <c r="FM38" i="7"/>
  <c r="EL38" i="7"/>
  <c r="D108" i="1" l="1"/>
  <c r="A107" i="1"/>
  <c r="EL40" i="7"/>
  <c r="EK42" i="7"/>
  <c r="EL42" i="7"/>
  <c r="EK40" i="7"/>
  <c r="FM42" i="7" l="1"/>
  <c r="EN42" i="7"/>
  <c r="A108" i="1"/>
  <c r="D109" i="1"/>
  <c r="A109" i="1" l="1"/>
  <c r="MH33" i="7" s="1"/>
  <c r="D110" i="1"/>
  <c r="A110" i="1" s="1"/>
  <c r="OQ49" i="9"/>
  <c r="NR16" i="9"/>
  <c r="NO67" i="9"/>
  <c r="FS19" i="7"/>
  <c r="DF34" i="9"/>
  <c r="LB34" i="7"/>
  <c r="AG24" i="7"/>
  <c r="IJ12" i="7"/>
  <c r="H36" i="7"/>
  <c r="EN47" i="7"/>
  <c r="JQ51" i="7"/>
  <c r="HB25" i="7"/>
  <c r="AG44" i="7"/>
  <c r="KZ15" i="7"/>
  <c r="BU21" i="7"/>
  <c r="EN29" i="7"/>
  <c r="DC39" i="7"/>
  <c r="MG34" i="9"/>
  <c r="BV22" i="9"/>
  <c r="NO19" i="9"/>
  <c r="JT64" i="9"/>
  <c r="CW35" i="7"/>
  <c r="MJ34" i="7"/>
  <c r="II24" i="7"/>
  <c r="GU51" i="7"/>
  <c r="IJ10" i="7"/>
  <c r="MG25" i="7"/>
  <c r="KY61" i="9"/>
  <c r="II41" i="7"/>
  <c r="MG43" i="7"/>
  <c r="FT29" i="7"/>
  <c r="LB13" i="9"/>
  <c r="NO26" i="7"/>
  <c r="BO36" i="7"/>
  <c r="JQ43" i="9"/>
  <c r="IL42" i="7"/>
  <c r="JQ24" i="7"/>
  <c r="NR15" i="7"/>
  <c r="BV33" i="7"/>
  <c r="EE40" i="9"/>
  <c r="JT55" i="9"/>
  <c r="II22" i="9"/>
  <c r="BV42" i="7"/>
  <c r="MG37" i="7"/>
  <c r="NO22" i="7"/>
  <c r="MH15" i="7"/>
  <c r="AP36" i="7"/>
  <c r="IL49" i="7"/>
  <c r="HA25" i="9"/>
  <c r="KZ67" i="9"/>
  <c r="DD67" i="9"/>
  <c r="JR39" i="7"/>
  <c r="BU46" i="9"/>
  <c r="E48" i="7"/>
  <c r="EL15" i="7"/>
  <c r="DD29" i="7"/>
  <c r="HA47" i="7"/>
  <c r="JT70" i="9"/>
  <c r="JT40" i="9"/>
  <c r="IJ67" i="9"/>
  <c r="JK28" i="9"/>
  <c r="KY29" i="7"/>
  <c r="IC34" i="7"/>
  <c r="NR70" i="9"/>
  <c r="MA37" i="7"/>
  <c r="KZ18" i="7"/>
  <c r="DF28" i="9"/>
  <c r="KZ40" i="7"/>
  <c r="NP51" i="7"/>
  <c r="BX70" i="9"/>
  <c r="FT31" i="9"/>
  <c r="F40" i="7"/>
  <c r="F46" i="7"/>
  <c r="JR10" i="7"/>
  <c r="BV30" i="7"/>
  <c r="NP34" i="9"/>
  <c r="EE37" i="7"/>
  <c r="OQ36" i="7"/>
  <c r="MG30" i="7"/>
  <c r="FS21" i="7"/>
  <c r="AM22" i="7"/>
  <c r="FV19" i="7"/>
  <c r="KY19" i="9"/>
  <c r="KS34" i="9"/>
  <c r="AG46" i="7"/>
  <c r="FT11" i="7"/>
  <c r="IL31" i="7"/>
  <c r="MA52" i="9"/>
  <c r="MA21" i="7"/>
  <c r="KZ51" i="7"/>
  <c r="FT61" i="9"/>
  <c r="MG58" i="9"/>
  <c r="AM36" i="7"/>
  <c r="OQ64" i="9"/>
  <c r="DC15" i="7"/>
  <c r="EK43" i="9"/>
  <c r="NO70" i="9"/>
  <c r="DC13" i="7"/>
  <c r="KY25" i="7"/>
  <c r="FV43" i="9"/>
  <c r="II40" i="7"/>
  <c r="IC28" i="7"/>
  <c r="MA73" i="9"/>
  <c r="MH58" i="9"/>
  <c r="JT26" i="7"/>
  <c r="EE37" i="9"/>
  <c r="MG36" i="7"/>
  <c r="BU61" i="9"/>
  <c r="HD22" i="9"/>
  <c r="FT36" i="7"/>
  <c r="FT16" i="9"/>
  <c r="NO11" i="7"/>
  <c r="EK31" i="7"/>
  <c r="LB48" i="7"/>
  <c r="HA28" i="7"/>
  <c r="KZ70" i="9"/>
  <c r="JK40" i="9"/>
  <c r="NI40" i="7"/>
  <c r="II46" i="7"/>
  <c r="KZ58" i="9"/>
  <c r="EL21" i="7"/>
  <c r="NR30" i="7"/>
  <c r="IL61" i="9"/>
  <c r="BU70" i="9"/>
  <c r="BX64" i="9"/>
  <c r="JR25" i="9"/>
  <c r="IL58" i="9"/>
  <c r="IL37" i="7"/>
  <c r="FS16" i="7"/>
  <c r="IC25" i="7"/>
  <c r="OQ37" i="9"/>
  <c r="E26" i="7"/>
  <c r="HD31" i="7"/>
  <c r="MG12" i="7"/>
  <c r="BX43" i="9"/>
  <c r="MJ43" i="9"/>
  <c r="FV35" i="7"/>
  <c r="JT32" i="7"/>
  <c r="HA50" i="7"/>
  <c r="BV24" i="7"/>
  <c r="EK28" i="9"/>
  <c r="FS39" i="7"/>
  <c r="BU64" i="9"/>
  <c r="IL37" i="9"/>
  <c r="MJ43" i="7"/>
  <c r="BV23" i="7"/>
  <c r="JT20" i="7"/>
  <c r="CW19" i="9"/>
  <c r="EN23" i="7"/>
  <c r="NI37" i="9"/>
  <c r="NR25" i="9"/>
  <c r="CW25" i="7"/>
  <c r="GU25" i="7"/>
  <c r="EN11" i="7"/>
  <c r="IJ64" i="9"/>
  <c r="FT64" i="9"/>
  <c r="FT35" i="7"/>
  <c r="EN43" i="7"/>
  <c r="JK67" i="9"/>
  <c r="MJ21" i="7"/>
  <c r="MG19" i="7"/>
  <c r="EL19" i="7"/>
  <c r="MA46" i="7"/>
  <c r="DC35" i="7"/>
  <c r="HD19" i="7"/>
  <c r="IJ37" i="9"/>
  <c r="GU45" i="7"/>
  <c r="NP21" i="7"/>
  <c r="CW16" i="9"/>
  <c r="NP52" i="9"/>
  <c r="MJ40" i="9"/>
  <c r="FT25" i="7"/>
  <c r="CW34" i="9"/>
  <c r="EL43" i="7"/>
  <c r="OQ49" i="7"/>
  <c r="HD28" i="9"/>
  <c r="FM21" i="7"/>
  <c r="E50" i="7"/>
  <c r="NP41" i="7"/>
  <c r="NP16" i="7"/>
  <c r="NP35" i="7"/>
  <c r="KS31" i="9"/>
  <c r="II29" i="7"/>
  <c r="JQ38" i="7"/>
  <c r="FM44" i="7"/>
  <c r="KZ14" i="7"/>
  <c r="DC37" i="7"/>
  <c r="DC25" i="7"/>
  <c r="MH34" i="7"/>
  <c r="FS14" i="7"/>
  <c r="NI48" i="7"/>
  <c r="MA35" i="7"/>
  <c r="NP12" i="7"/>
  <c r="OQ20" i="7"/>
  <c r="DD13" i="9"/>
  <c r="EN39" i="7"/>
  <c r="MJ49" i="9"/>
  <c r="MJ39" i="7"/>
  <c r="IC29" i="7"/>
  <c r="KZ49" i="9"/>
  <c r="MA15" i="7"/>
  <c r="GU13" i="9"/>
  <c r="DD28" i="9"/>
  <c r="MG33" i="7"/>
  <c r="KY44" i="7"/>
  <c r="JQ23" i="7"/>
  <c r="FV14" i="7"/>
  <c r="KS49" i="9"/>
  <c r="GU20" i="7"/>
  <c r="H24" i="7"/>
  <c r="BV28" i="9"/>
  <c r="NI45" i="7"/>
  <c r="MA39" i="7"/>
  <c r="DC27" i="7"/>
  <c r="NP67" i="9"/>
  <c r="MA42" i="7"/>
  <c r="BO52" i="7"/>
  <c r="JT12" i="7"/>
  <c r="E38" i="7"/>
  <c r="AP28" i="7"/>
  <c r="DC58" i="9"/>
  <c r="NO64" i="9"/>
  <c r="IJ39" i="7"/>
  <c r="AM28" i="7"/>
  <c r="NI52" i="9"/>
  <c r="IC15" i="7"/>
  <c r="BO42" i="7"/>
  <c r="KY19" i="7"/>
  <c r="GU55" i="9"/>
  <c r="EK51" i="7"/>
  <c r="NO34" i="7"/>
  <c r="FS25" i="9"/>
  <c r="IL70" i="9"/>
  <c r="MH28" i="9"/>
  <c r="AN52" i="7"/>
  <c r="KZ24" i="7"/>
  <c r="OQ31" i="7"/>
  <c r="MG23" i="7"/>
  <c r="BV46" i="9"/>
  <c r="FS13" i="9"/>
  <c r="HB49" i="9"/>
  <c r="NR34" i="7"/>
  <c r="NP15" i="7"/>
  <c r="NO46" i="7"/>
  <c r="JT46" i="9"/>
  <c r="II31" i="9"/>
  <c r="NP61" i="9"/>
  <c r="GU31" i="9"/>
  <c r="GU42" i="7"/>
  <c r="KY18" i="7"/>
  <c r="JK27" i="7"/>
  <c r="LB52" i="9"/>
  <c r="DC43" i="9"/>
  <c r="BU31" i="7"/>
  <c r="FV38" i="7"/>
  <c r="KZ10" i="7"/>
  <c r="H34" i="7"/>
  <c r="MG37" i="9"/>
  <c r="EE45" i="7"/>
  <c r="GU38" i="7"/>
  <c r="BV29" i="7"/>
  <c r="JQ46" i="7"/>
  <c r="IJ21" i="7"/>
  <c r="MJ45" i="7"/>
  <c r="HA49" i="9"/>
  <c r="MG21" i="7"/>
  <c r="LB43" i="9"/>
  <c r="E30" i="7"/>
  <c r="BV35" i="7"/>
  <c r="E22" i="7"/>
  <c r="IJ22" i="7"/>
  <c r="NR23" i="7"/>
  <c r="HD16" i="7"/>
  <c r="H52" i="7"/>
  <c r="EK52" i="9"/>
  <c r="DC37" i="9"/>
  <c r="FS43" i="7"/>
  <c r="HB46" i="7"/>
  <c r="AM38" i="7"/>
  <c r="KS18" i="7"/>
  <c r="MA44" i="7"/>
  <c r="FT10" i="7"/>
  <c r="JR20" i="7"/>
  <c r="KZ21" i="7"/>
  <c r="MA14" i="7"/>
  <c r="F22" i="7"/>
  <c r="DF46" i="9"/>
  <c r="EL11" i="7"/>
  <c r="NP11" i="7"/>
  <c r="CW58" i="9"/>
  <c r="KY16" i="9"/>
  <c r="KS16" i="9"/>
  <c r="FS40" i="9"/>
  <c r="BO40" i="7"/>
  <c r="KS24" i="7"/>
  <c r="BX47" i="7"/>
  <c r="NI15" i="7"/>
  <c r="BV18" i="7"/>
  <c r="LB31" i="7"/>
  <c r="IC52" i="9"/>
  <c r="IC18" i="7"/>
  <c r="JK48" i="7"/>
  <c r="FS20" i="7"/>
  <c r="NO50" i="7"/>
  <c r="EL44" i="7"/>
  <c r="BO20" i="7"/>
  <c r="MG15" i="7"/>
  <c r="IC41" i="7"/>
  <c r="DF23" i="7"/>
  <c r="JK47" i="7"/>
  <c r="NI23" i="7"/>
  <c r="FT16" i="7"/>
  <c r="NI37" i="7"/>
  <c r="OQ16" i="7"/>
  <c r="EE70" i="9"/>
  <c r="IC51" i="7"/>
  <c r="NI32" i="7"/>
  <c r="DD27" i="7"/>
  <c r="JT48" i="7"/>
  <c r="FT49" i="9"/>
  <c r="HA49" i="7"/>
  <c r="EE25" i="7"/>
  <c r="MH27" i="7"/>
  <c r="EE31" i="7"/>
  <c r="HA46" i="9"/>
  <c r="MG38" i="7"/>
  <c r="BX46" i="9"/>
  <c r="EL33" i="7"/>
  <c r="JQ28" i="7"/>
  <c r="NO25" i="9"/>
  <c r="JT30" i="7"/>
  <c r="BX27" i="7"/>
  <c r="LB45" i="7"/>
  <c r="HB31" i="9"/>
  <c r="BU32" i="7"/>
  <c r="EL16" i="9"/>
  <c r="LB12" i="7"/>
  <c r="HD49" i="7"/>
  <c r="NO44" i="7"/>
  <c r="FS11" i="7"/>
  <c r="MA16" i="9"/>
  <c r="F44" i="7"/>
  <c r="EN25" i="7"/>
  <c r="HB36" i="7"/>
  <c r="MG10" i="7"/>
  <c r="II37" i="9"/>
  <c r="FS40" i="7"/>
  <c r="MH32" i="7"/>
  <c r="IJ49" i="7"/>
  <c r="IL32" i="7"/>
  <c r="JT67" i="9"/>
  <c r="BO50" i="7"/>
  <c r="MJ30" i="7"/>
  <c r="DC70" i="9"/>
  <c r="NP43" i="7"/>
  <c r="KZ47" i="7"/>
  <c r="BX29" i="7"/>
  <c r="F42" i="7"/>
  <c r="JK16" i="9"/>
  <c r="MA43" i="9"/>
  <c r="FV21" i="7"/>
  <c r="JQ39" i="7"/>
  <c r="BX49" i="7"/>
  <c r="BX34" i="7"/>
  <c r="NI25" i="9"/>
  <c r="KY31" i="7"/>
  <c r="CW19" i="7"/>
  <c r="NO38" i="7"/>
  <c r="NI36" i="7"/>
  <c r="HD20" i="7"/>
  <c r="IJ34" i="7"/>
  <c r="OQ32" i="7"/>
  <c r="MH14" i="7"/>
  <c r="FV41" i="7"/>
  <c r="NI47" i="7"/>
  <c r="NP33" i="7"/>
  <c r="HD61" i="9"/>
  <c r="MH19" i="7"/>
  <c r="HA55" i="9"/>
  <c r="LB22" i="7"/>
  <c r="OQ45" i="7"/>
  <c r="NP16" i="9"/>
  <c r="NR28" i="7"/>
  <c r="BX37" i="9"/>
  <c r="NI73" i="9"/>
  <c r="DD61" i="9"/>
  <c r="JK50" i="7"/>
  <c r="NO48" i="7"/>
  <c r="KY22" i="9"/>
  <c r="IC13" i="9"/>
  <c r="JT52" i="9"/>
  <c r="II22" i="7"/>
  <c r="KS26" i="7"/>
  <c r="MG49" i="7"/>
  <c r="JQ14" i="7"/>
  <c r="JK34" i="7"/>
  <c r="GU64" i="9"/>
  <c r="MJ42" i="7"/>
  <c r="NR17" i="7"/>
  <c r="MJ14" i="7"/>
  <c r="FS18" i="7"/>
  <c r="JR38" i="7"/>
  <c r="II10" i="7"/>
  <c r="BV46" i="7"/>
  <c r="FM34" i="9"/>
  <c r="EL67" i="9"/>
  <c r="HD13" i="9"/>
  <c r="HB16" i="9"/>
  <c r="JR50" i="7"/>
  <c r="MH43" i="9"/>
  <c r="HB52" i="9"/>
  <c r="KZ34" i="9"/>
  <c r="JK17" i="7"/>
  <c r="NR28" i="9"/>
  <c r="DC49" i="7"/>
  <c r="AM50" i="7"/>
  <c r="BX31" i="9"/>
  <c r="E34" i="7"/>
  <c r="KY30" i="7"/>
  <c r="IL19" i="9"/>
  <c r="EE11" i="7"/>
  <c r="EE49" i="9"/>
  <c r="KS10" i="7"/>
  <c r="FS29" i="7"/>
  <c r="NR49" i="7"/>
  <c r="AM30" i="7"/>
  <c r="CW39" i="7"/>
  <c r="MJ20" i="7"/>
  <c r="JT44" i="7"/>
  <c r="LB22" i="9"/>
  <c r="GU43" i="7"/>
  <c r="II19" i="7"/>
  <c r="JR23" i="7"/>
  <c r="KS47" i="7"/>
  <c r="NI30" i="7"/>
  <c r="IL34" i="7"/>
  <c r="MJ28" i="7"/>
  <c r="FV17" i="7"/>
  <c r="MH16" i="7"/>
  <c r="JQ70" i="9"/>
  <c r="JT73" i="9"/>
  <c r="FM13" i="7"/>
  <c r="MH21" i="7"/>
  <c r="IJ26" i="7"/>
  <c r="NO51" i="7"/>
  <c r="AN46" i="7"/>
  <c r="BX35" i="7"/>
  <c r="KZ39" i="7"/>
  <c r="JR37" i="9"/>
  <c r="JK15" i="7"/>
  <c r="DC74" i="9"/>
  <c r="NR58" i="9"/>
  <c r="EL51" i="7"/>
  <c r="IJ30" i="7"/>
  <c r="DF39" i="7"/>
  <c r="MJ37" i="7"/>
  <c r="IC11" i="7"/>
  <c r="IJ34" i="9"/>
  <c r="HA46" i="7"/>
  <c r="FV34" i="7"/>
  <c r="NO24" i="7"/>
  <c r="BU13" i="7"/>
  <c r="OQ13" i="7"/>
  <c r="MJ22" i="9"/>
  <c r="NO14" i="7"/>
  <c r="NI28" i="9"/>
  <c r="EN46" i="7"/>
  <c r="NO49" i="9"/>
  <c r="JQ21" i="7"/>
  <c r="H22" i="7"/>
  <c r="EE16" i="9"/>
  <c r="IL51" i="7"/>
  <c r="JR43" i="7"/>
  <c r="MH46" i="9"/>
  <c r="IL52" i="9"/>
  <c r="CW22" i="9"/>
  <c r="EK11" i="7"/>
  <c r="FT15" i="7"/>
  <c r="NO37" i="7"/>
  <c r="DD55" i="9"/>
  <c r="FT38" i="7"/>
  <c r="GU25" i="9"/>
  <c r="HB17" i="7"/>
  <c r="EK46" i="9"/>
  <c r="GU15" i="7"/>
  <c r="FS27" i="7"/>
  <c r="MJ46" i="7"/>
  <c r="HD11" i="7"/>
  <c r="BX28" i="9"/>
  <c r="KZ48" i="7"/>
  <c r="HD49" i="9"/>
  <c r="II28" i="7"/>
  <c r="KY50" i="7"/>
  <c r="HA40" i="7"/>
  <c r="IL23" i="7"/>
  <c r="DC28" i="9"/>
  <c r="IC19" i="9"/>
  <c r="GU33" i="7"/>
  <c r="BX40" i="9"/>
  <c r="NI61" i="9"/>
  <c r="FT46" i="7"/>
  <c r="NR14" i="7"/>
  <c r="JK46" i="9"/>
  <c r="EE33" i="7"/>
  <c r="IJ19" i="7"/>
  <c r="EK49" i="7"/>
  <c r="CW26" i="7"/>
  <c r="EE35" i="7"/>
  <c r="HB46" i="9"/>
  <c r="NO18" i="7"/>
  <c r="JK34" i="9"/>
  <c r="JQ55" i="9"/>
  <c r="IL12" i="7"/>
  <c r="IL20" i="7"/>
  <c r="KS37" i="9"/>
  <c r="OQ37" i="7"/>
  <c r="AG26" i="7"/>
  <c r="EK45" i="7"/>
  <c r="DC31" i="7"/>
  <c r="MA19" i="7"/>
  <c r="HD34" i="9"/>
  <c r="FS45" i="7"/>
  <c r="NP19" i="7"/>
  <c r="NP22" i="9"/>
  <c r="MJ27" i="7"/>
  <c r="JR29" i="7"/>
  <c r="CW64" i="9"/>
  <c r="CW30" i="7"/>
  <c r="BU50" i="7"/>
  <c r="JK22" i="9"/>
  <c r="MA32" i="7"/>
  <c r="HD29" i="7"/>
  <c r="IC28" i="9"/>
  <c r="FV34" i="9"/>
  <c r="BX38" i="7"/>
  <c r="IJ33" i="7"/>
  <c r="JR22" i="7"/>
  <c r="JT25" i="9"/>
  <c r="EN48" i="7"/>
  <c r="JT61" i="9"/>
  <c r="NO61" i="9"/>
  <c r="DF33" i="7"/>
  <c r="HB32" i="7"/>
  <c r="FM15" i="7"/>
  <c r="EN61" i="9"/>
  <c r="EN25" i="9"/>
  <c r="DF37" i="7"/>
  <c r="KY34" i="9"/>
  <c r="LB28" i="7"/>
  <c r="BX46" i="7"/>
  <c r="KY25" i="9"/>
  <c r="DF45" i="7"/>
  <c r="NI58" i="9"/>
  <c r="HA37" i="9"/>
  <c r="EN51" i="7"/>
  <c r="NR22" i="9"/>
  <c r="BU34" i="7"/>
  <c r="HD16" i="9"/>
  <c r="LB44" i="7"/>
  <c r="IJ31" i="9"/>
  <c r="MA16" i="7"/>
  <c r="KS43" i="9"/>
  <c r="HB14" i="7"/>
  <c r="EL52" i="9"/>
  <c r="BU15" i="7"/>
  <c r="KY67" i="9"/>
  <c r="DC67" i="9"/>
  <c r="HA48" i="7"/>
  <c r="GU31" i="7"/>
  <c r="HB37" i="7"/>
  <c r="NP25" i="9"/>
  <c r="JK26" i="7"/>
  <c r="AN28" i="7"/>
  <c r="NP49" i="7"/>
  <c r="HD50" i="7"/>
  <c r="IJ73" i="9"/>
  <c r="GU10" i="7"/>
  <c r="GU61" i="9"/>
  <c r="IC49" i="9"/>
  <c r="HB61" i="9"/>
  <c r="NI12" i="7"/>
  <c r="BO28" i="7"/>
  <c r="CW43" i="9"/>
  <c r="NO23" i="7"/>
  <c r="LB36" i="7"/>
  <c r="BX13" i="9"/>
  <c r="LB11" i="7"/>
  <c r="LB40" i="7"/>
  <c r="JK25" i="9"/>
  <c r="FT41" i="7"/>
  <c r="JR14" i="7"/>
  <c r="EK41" i="7"/>
  <c r="IL16" i="7"/>
  <c r="JT40" i="7"/>
  <c r="II18" i="7"/>
  <c r="JK43" i="9"/>
  <c r="KS15" i="7"/>
  <c r="NI34" i="7"/>
  <c r="DC16" i="9"/>
  <c r="KY42" i="7"/>
  <c r="FV11" i="7"/>
  <c r="EK19" i="7"/>
  <c r="FV33" i="7"/>
  <c r="FV31" i="9"/>
  <c r="IL24" i="7"/>
  <c r="JK52" i="9"/>
  <c r="KY32" i="7"/>
  <c r="JR13" i="9"/>
  <c r="EE52" i="9"/>
  <c r="IJ15" i="7"/>
  <c r="FT19" i="7"/>
  <c r="LB16" i="9"/>
  <c r="GU13" i="7"/>
  <c r="JT35" i="7"/>
  <c r="MA45" i="7"/>
  <c r="AM26" i="7"/>
  <c r="EK31" i="9"/>
  <c r="DC31" i="9"/>
  <c r="AN22" i="7"/>
  <c r="CW33" i="7"/>
  <c r="FS58" i="9"/>
  <c r="HB35" i="7"/>
  <c r="FM35" i="7"/>
  <c r="JK25" i="7"/>
  <c r="LB47" i="7"/>
  <c r="BU42" i="7"/>
  <c r="MA25" i="9"/>
  <c r="NR50" i="7"/>
  <c r="IJ16" i="9"/>
  <c r="BX48" i="7"/>
  <c r="HD37" i="7"/>
  <c r="MJ25" i="9"/>
  <c r="E40" i="7"/>
  <c r="BX55" i="9"/>
  <c r="GU22" i="7"/>
  <c r="FV46" i="7"/>
  <c r="MH29" i="7"/>
  <c r="KY41" i="7"/>
  <c r="JR24" i="7"/>
  <c r="MJ37" i="9"/>
  <c r="KS67" i="9"/>
  <c r="EE58" i="9"/>
  <c r="KY70" i="9"/>
  <c r="BV47" i="7"/>
  <c r="MJ13" i="9"/>
  <c r="BV48" i="7"/>
  <c r="EE31" i="9"/>
  <c r="AP52" i="7"/>
  <c r="JR41" i="7"/>
  <c r="FV16" i="9"/>
  <c r="KY37" i="7"/>
  <c r="FS25" i="7"/>
  <c r="NO49" i="7"/>
  <c r="II44" i="7"/>
  <c r="CW21" i="7"/>
  <c r="FV10" i="7"/>
  <c r="MH38" i="7"/>
  <c r="FM40" i="9"/>
  <c r="KY35" i="7"/>
  <c r="JR36" i="7"/>
  <c r="MJ11" i="7"/>
  <c r="EN58" i="9"/>
  <c r="II14" i="7"/>
  <c r="H46" i="7"/>
  <c r="JT19" i="9"/>
  <c r="JK38" i="7"/>
  <c r="EK64" i="9"/>
  <c r="MH13" i="7"/>
  <c r="EK19" i="9"/>
  <c r="BV64" i="9"/>
  <c r="IC38" i="7"/>
  <c r="BV49" i="7"/>
  <c r="II34" i="7"/>
  <c r="FM41" i="7"/>
  <c r="EK17" i="7"/>
  <c r="KZ20" i="7"/>
  <c r="BV43" i="7"/>
  <c r="JK13" i="7"/>
  <c r="HD41" i="7"/>
  <c r="KZ43" i="9"/>
  <c r="AN20" i="7"/>
  <c r="BX13" i="7"/>
  <c r="BU20" i="7"/>
  <c r="FV28" i="9"/>
  <c r="MA13" i="9"/>
  <c r="CW48" i="7"/>
  <c r="NR49" i="9"/>
  <c r="DD16" i="9"/>
  <c r="AP38" i="7"/>
  <c r="JR32" i="7"/>
  <c r="EK50" i="7"/>
  <c r="BV21" i="7"/>
  <c r="NP34" i="7"/>
  <c r="DC55" i="9"/>
  <c r="NO47" i="7"/>
  <c r="JT31" i="7"/>
  <c r="NI10" i="7"/>
  <c r="F26" i="7"/>
  <c r="EL27" i="7"/>
  <c r="LB70" i="9"/>
  <c r="HD73" i="9"/>
  <c r="KZ30" i="7"/>
  <c r="GU58" i="9"/>
  <c r="CW43" i="7"/>
  <c r="HB55" i="9"/>
  <c r="FM13" i="9"/>
  <c r="MA28" i="7"/>
  <c r="JQ13" i="9"/>
  <c r="BV49" i="9"/>
  <c r="II28" i="9"/>
  <c r="EN37" i="9"/>
  <c r="EN64" i="9"/>
  <c r="NP70" i="9"/>
  <c r="IL43" i="9"/>
  <c r="IC43" i="9"/>
  <c r="H50" i="7"/>
  <c r="GU52" i="9"/>
  <c r="EN50" i="7"/>
  <c r="EE43" i="7"/>
  <c r="JQ58" i="9"/>
  <c r="GU28" i="7"/>
  <c r="DC64" i="9"/>
  <c r="HA32" i="7"/>
  <c r="NP58" i="9"/>
  <c r="DD40" i="9"/>
  <c r="EK21" i="7"/>
  <c r="II36" i="7"/>
  <c r="DF21" i="7"/>
  <c r="MH46" i="7"/>
  <c r="FS34" i="7"/>
  <c r="BU45" i="7"/>
  <c r="KZ19" i="7"/>
  <c r="HD27" i="7"/>
  <c r="BX31" i="7"/>
  <c r="MG48" i="7"/>
  <c r="LB46" i="7"/>
  <c r="KZ46" i="9"/>
  <c r="NI38" i="7"/>
  <c r="IL46" i="9"/>
  <c r="DD49" i="9"/>
  <c r="NO30" i="7"/>
  <c r="BU11" i="7"/>
  <c r="CW20" i="7"/>
  <c r="KZ17" i="7"/>
  <c r="NO28" i="7"/>
  <c r="GU44" i="7"/>
  <c r="OQ38" i="7"/>
  <c r="GU32" i="7"/>
  <c r="EL43" i="9"/>
  <c r="II50" i="7"/>
  <c r="HD51" i="7"/>
  <c r="JR31" i="7"/>
  <c r="DC17" i="7"/>
  <c r="FS36" i="7"/>
  <c r="HA27" i="7"/>
  <c r="DC34" i="9"/>
  <c r="AN24" i="7"/>
  <c r="NO41" i="7"/>
  <c r="NR44" i="7"/>
  <c r="MJ32" i="7"/>
  <c r="OQ11" i="7"/>
  <c r="KS61" i="9"/>
  <c r="JR47" i="7"/>
  <c r="BV15" i="7"/>
  <c r="OQ41" i="7"/>
  <c r="MJ12" i="7"/>
  <c r="DF73" i="9"/>
  <c r="II15" i="7"/>
  <c r="KS13" i="7"/>
  <c r="EE19" i="7"/>
  <c r="MA50" i="7"/>
  <c r="EE19" i="9"/>
  <c r="KS40" i="9"/>
  <c r="AP40" i="7"/>
  <c r="NO42" i="7"/>
  <c r="NO73" i="9"/>
  <c r="KS23" i="7"/>
  <c r="JR21" i="7"/>
  <c r="F50" i="7"/>
  <c r="FV40" i="7"/>
  <c r="FM61" i="9"/>
  <c r="GU16" i="7"/>
  <c r="OQ28" i="9"/>
  <c r="BU39" i="7"/>
  <c r="MH48" i="7"/>
  <c r="IC46" i="7"/>
  <c r="HB51" i="7"/>
  <c r="BV36" i="7"/>
  <c r="NP49" i="9"/>
  <c r="NI41" i="7"/>
  <c r="LB27" i="7"/>
  <c r="DD49" i="7"/>
  <c r="HA51" i="7"/>
  <c r="CW13" i="9"/>
  <c r="DD21" i="7"/>
  <c r="HD25" i="9"/>
  <c r="OQ50" i="7"/>
  <c r="JQ32" i="7"/>
  <c r="JR28" i="9"/>
  <c r="JR46" i="9"/>
  <c r="IC42" i="7"/>
  <c r="JR61" i="9"/>
  <c r="JT22" i="9"/>
  <c r="JK46" i="7"/>
  <c r="LB19" i="7"/>
  <c r="FT20" i="7"/>
  <c r="NR25" i="7"/>
  <c r="IC50" i="7"/>
  <c r="IL28" i="9"/>
  <c r="HB27" i="7"/>
  <c r="KY34" i="7"/>
  <c r="HB50" i="7"/>
  <c r="MG18" i="7"/>
  <c r="IJ38" i="7"/>
  <c r="KZ13" i="7"/>
  <c r="KZ22" i="7"/>
  <c r="II21" i="7"/>
  <c r="MA36" i="7"/>
  <c r="NP36" i="7"/>
  <c r="JK30" i="7"/>
  <c r="BX18" i="7"/>
  <c r="HD30" i="7"/>
  <c r="MG22" i="7"/>
  <c r="EK43" i="7"/>
  <c r="OQ33" i="7"/>
  <c r="KS31" i="7"/>
  <c r="MA47" i="7"/>
  <c r="DF49" i="7"/>
  <c r="MJ33" i="7"/>
  <c r="BV26" i="7"/>
  <c r="MA37" i="9"/>
  <c r="FV39" i="7"/>
  <c r="NI16" i="7"/>
  <c r="FV18" i="7"/>
  <c r="FS48" i="7"/>
  <c r="GU14" i="7"/>
  <c r="LB21" i="7"/>
  <c r="HB16" i="7"/>
  <c r="NO43" i="9"/>
  <c r="EL49" i="9"/>
  <c r="OQ47" i="7"/>
  <c r="GU43" i="9"/>
  <c r="HD47" i="7"/>
  <c r="FM48" i="7"/>
  <c r="MA19" i="9"/>
  <c r="BV40" i="9"/>
  <c r="MJ47" i="7"/>
  <c r="JQ12" i="7"/>
  <c r="IJ48" i="7"/>
  <c r="DC29" i="7"/>
  <c r="IL26" i="7"/>
  <c r="HB40" i="7"/>
  <c r="KY31" i="9"/>
  <c r="JK40" i="7"/>
  <c r="MJ50" i="7"/>
  <c r="IL45" i="7"/>
  <c r="MG64" i="9"/>
  <c r="MJ31" i="7"/>
  <c r="H26" i="7"/>
  <c r="CW24" i="7"/>
  <c r="JR17" i="7"/>
  <c r="BU40" i="9"/>
  <c r="OQ27" i="7"/>
  <c r="BU25" i="9"/>
  <c r="FT22" i="7"/>
  <c r="II32" i="7"/>
  <c r="MG40" i="7"/>
  <c r="KS30" i="7"/>
  <c r="LB18" i="7"/>
  <c r="KY52" i="9"/>
  <c r="CW18" i="7"/>
  <c r="BV25" i="9"/>
  <c r="HA43" i="9"/>
  <c r="II37" i="7"/>
  <c r="IC32" i="7"/>
  <c r="JQ73" i="9"/>
  <c r="JQ25" i="7"/>
  <c r="IC43" i="7"/>
  <c r="FM51" i="7"/>
  <c r="BU25" i="7"/>
  <c r="NO46" i="9"/>
  <c r="BU19" i="9"/>
  <c r="GU19" i="9"/>
  <c r="EN44" i="7"/>
  <c r="DF43" i="7"/>
  <c r="FV52" i="9"/>
  <c r="DF49" i="9"/>
  <c r="KS70" i="9"/>
  <c r="HB34" i="7"/>
  <c r="NP37" i="7"/>
  <c r="LB34" i="9"/>
  <c r="IJ37" i="7"/>
  <c r="HA21" i="7"/>
  <c r="FS17" i="7"/>
  <c r="JQ46" i="9"/>
  <c r="FT13" i="7"/>
  <c r="CW22" i="7"/>
  <c r="MH25" i="7"/>
  <c r="HA58" i="9"/>
  <c r="LB67" i="9"/>
  <c r="GU50" i="7"/>
  <c r="FT19" i="9"/>
  <c r="IJ40" i="7"/>
  <c r="FM46" i="9"/>
  <c r="FS55" i="9"/>
  <c r="IL50" i="7"/>
  <c r="MA70" i="9"/>
  <c r="HB20" i="7"/>
  <c r="KY33" i="7"/>
  <c r="NP13" i="9"/>
  <c r="IJ49" i="9"/>
  <c r="BX30" i="7"/>
  <c r="KY27" i="7"/>
  <c r="IL64" i="9"/>
  <c r="BV67" i="9"/>
  <c r="BU36" i="7"/>
  <c r="HB49" i="7"/>
  <c r="NO58" i="9"/>
  <c r="MJ34" i="9"/>
  <c r="BU52" i="9"/>
  <c r="NI16" i="9"/>
  <c r="AG36" i="7"/>
  <c r="DF29" i="7"/>
  <c r="NR35" i="7"/>
  <c r="KS64" i="9"/>
  <c r="AP42" i="7"/>
  <c r="BU43" i="7"/>
  <c r="FT45" i="7"/>
  <c r="JT46" i="7"/>
  <c r="FV64" i="9"/>
  <c r="FS33" i="7"/>
  <c r="EK37" i="9"/>
  <c r="MG35" i="7"/>
  <c r="IC40" i="9"/>
  <c r="DC33" i="7"/>
  <c r="JR49" i="9"/>
  <c r="CW50" i="7"/>
  <c r="KS43" i="7"/>
  <c r="HA22" i="9"/>
  <c r="EK13" i="9"/>
  <c r="BV39" i="7"/>
  <c r="HB11" i="7"/>
  <c r="MG13" i="9"/>
  <c r="HD21" i="7"/>
  <c r="NP31" i="7"/>
  <c r="BO34" i="7"/>
  <c r="KS38" i="7"/>
  <c r="MH13" i="9"/>
  <c r="NR55" i="9"/>
  <c r="HA64" i="9"/>
  <c r="KS37" i="7"/>
  <c r="NP28" i="9"/>
  <c r="OQ51" i="7"/>
  <c r="KS22" i="7"/>
  <c r="HA25" i="7"/>
  <c r="MJ36" i="7"/>
  <c r="HD70" i="9"/>
  <c r="IC25" i="9"/>
  <c r="JQ50" i="7"/>
  <c r="FV32" i="7"/>
  <c r="CW27" i="7"/>
  <c r="FM16" i="9"/>
  <c r="KY40" i="7"/>
  <c r="HD23" i="7"/>
  <c r="JT25" i="7"/>
  <c r="IC34" i="9"/>
  <c r="MJ19" i="9"/>
  <c r="OQ10" i="7"/>
  <c r="EK33" i="7"/>
  <c r="HA18" i="7"/>
  <c r="JK64" i="9"/>
  <c r="DD50" i="7"/>
  <c r="MG11" i="7"/>
  <c r="FS49" i="7"/>
  <c r="EK22" i="9"/>
  <c r="EE17" i="7"/>
  <c r="DD74" i="9"/>
  <c r="KS19" i="7"/>
  <c r="MA40" i="9"/>
  <c r="GU29" i="7"/>
  <c r="FT13" i="9"/>
  <c r="MA29" i="7"/>
  <c r="JK18" i="7"/>
  <c r="NO13" i="7"/>
  <c r="BX34" i="9"/>
  <c r="MJ28" i="9"/>
  <c r="MA28" i="9"/>
  <c r="EK44" i="7"/>
  <c r="IC23" i="7"/>
  <c r="H32" i="7"/>
  <c r="BU22" i="7"/>
  <c r="GU18" i="7"/>
  <c r="FM25" i="7"/>
  <c r="EE23" i="7"/>
  <c r="AG40" i="7"/>
  <c r="DF25" i="7"/>
  <c r="EN73" i="9"/>
  <c r="FT51" i="7"/>
  <c r="IL41" i="7"/>
  <c r="JK14" i="7"/>
  <c r="MA27" i="7"/>
  <c r="NP20" i="7"/>
  <c r="KS33" i="7"/>
  <c r="CW31" i="7"/>
  <c r="DF31" i="7"/>
  <c r="II67" i="9"/>
  <c r="IC45" i="7"/>
  <c r="AM32" i="7"/>
  <c r="OQ16" i="9"/>
  <c r="OQ43" i="9"/>
  <c r="KZ32" i="7"/>
  <c r="GU37" i="9"/>
  <c r="BX11" i="7"/>
  <c r="IC37" i="9"/>
  <c r="MG49" i="9"/>
  <c r="FS64" i="9"/>
  <c r="DD22" i="9"/>
  <c r="JK12" i="7"/>
  <c r="JT13" i="9"/>
  <c r="EN45" i="7"/>
  <c r="JR33" i="7"/>
  <c r="AP34" i="7"/>
  <c r="FT37" i="7"/>
  <c r="MH51" i="7"/>
  <c r="AN44" i="7"/>
  <c r="NP40" i="7"/>
  <c r="MJ26" i="7"/>
  <c r="EE21" i="7"/>
  <c r="H40" i="7"/>
  <c r="OQ46" i="7"/>
  <c r="EL61" i="9"/>
  <c r="NR32" i="7"/>
  <c r="MH40" i="9"/>
  <c r="IJ51" i="7"/>
  <c r="KS34" i="7"/>
  <c r="KS22" i="9"/>
  <c r="HD22" i="7"/>
  <c r="CW49" i="9"/>
  <c r="IL47" i="7"/>
  <c r="NR40" i="7"/>
  <c r="AG42" i="7"/>
  <c r="LB13" i="7"/>
  <c r="EK48" i="7"/>
  <c r="NR48" i="7"/>
  <c r="JK42" i="7"/>
  <c r="NP13" i="7"/>
  <c r="IL31" i="9"/>
  <c r="NI46" i="7"/>
  <c r="JR22" i="9"/>
  <c r="EK29" i="7"/>
  <c r="JK37" i="9"/>
  <c r="MA67" i="9"/>
  <c r="OQ26" i="7"/>
  <c r="FT27" i="7"/>
  <c r="HA39" i="7"/>
  <c r="NO52" i="9"/>
  <c r="EK70" i="9"/>
  <c r="MG46" i="7"/>
  <c r="EL31" i="7"/>
  <c r="BU31" i="9"/>
  <c r="DF64" i="9"/>
  <c r="HB28" i="9"/>
  <c r="II55" i="9"/>
  <c r="BX19" i="9"/>
  <c r="HD34" i="7"/>
  <c r="EE51" i="7"/>
  <c r="HB24" i="7"/>
  <c r="EK67" i="9"/>
  <c r="FS46" i="9"/>
  <c r="AG38" i="7"/>
  <c r="EL19" i="9"/>
  <c r="BU49" i="9"/>
  <c r="MG31" i="7"/>
  <c r="BX51" i="7"/>
  <c r="JR73" i="9"/>
  <c r="JK32" i="7"/>
  <c r="OQ46" i="9"/>
  <c r="KZ34" i="7"/>
  <c r="EN52" i="9"/>
  <c r="HA23" i="7"/>
  <c r="KZ50" i="7"/>
  <c r="DD35" i="7"/>
  <c r="BX43" i="7"/>
  <c r="EN55" i="9"/>
  <c r="E36" i="7"/>
  <c r="HB33" i="7"/>
  <c r="BV41" i="7"/>
  <c r="NP38" i="7"/>
  <c r="BX25" i="7"/>
  <c r="EL31" i="9"/>
  <c r="JK19" i="7"/>
  <c r="EN19" i="9"/>
  <c r="KS19" i="9"/>
  <c r="H38" i="7"/>
  <c r="LB30" i="7"/>
  <c r="KZ29" i="7"/>
  <c r="NI39" i="7"/>
  <c r="NO33" i="7"/>
  <c r="MH45" i="7"/>
  <c r="MG32" i="7"/>
  <c r="II48" i="7"/>
  <c r="DC22" i="9"/>
  <c r="KS21" i="7"/>
  <c r="HA31" i="7"/>
  <c r="MH64" i="9"/>
  <c r="EL55" i="9"/>
  <c r="IC19" i="7"/>
  <c r="HD12" i="7"/>
  <c r="IL21" i="7"/>
  <c r="FT26" i="7"/>
  <c r="NO43" i="7"/>
  <c r="KS44" i="7"/>
  <c r="NR20" i="7"/>
  <c r="JQ28" i="9"/>
  <c r="HD17" i="7"/>
  <c r="KZ61" i="9"/>
  <c r="IC55" i="9"/>
  <c r="MJ24" i="7"/>
  <c r="MA46" i="9"/>
  <c r="E46" i="7"/>
  <c r="CW37" i="9"/>
  <c r="IC37" i="7"/>
  <c r="IL16" i="9"/>
  <c r="MG28" i="9"/>
  <c r="EN19" i="7"/>
  <c r="IL39" i="7"/>
  <c r="HB13" i="9"/>
  <c r="HB41" i="7"/>
  <c r="IL29" i="7"/>
  <c r="JK73" i="9"/>
  <c r="HD36" i="7"/>
  <c r="DC52" i="9"/>
  <c r="KZ46" i="7"/>
  <c r="JQ34" i="9"/>
  <c r="FV15" i="7"/>
  <c r="HB13" i="7"/>
  <c r="LB33" i="7"/>
  <c r="EE25" i="9"/>
  <c r="FT12" i="7"/>
  <c r="KZ26" i="7"/>
  <c r="MG61" i="9"/>
  <c r="MH16" i="9"/>
  <c r="FM19" i="7"/>
  <c r="II16" i="7"/>
  <c r="JT39" i="7"/>
  <c r="DF25" i="9"/>
  <c r="II45" i="7"/>
  <c r="LB10" i="7"/>
  <c r="MH52" i="9"/>
  <c r="HD19" i="9"/>
  <c r="EN43" i="9"/>
  <c r="IC14" i="7"/>
  <c r="GU22" i="9"/>
  <c r="LB23" i="7"/>
  <c r="KS73" i="9"/>
  <c r="EK27" i="7"/>
  <c r="KS28" i="9"/>
  <c r="EE22" i="9"/>
  <c r="NI22" i="9"/>
  <c r="NP44" i="7"/>
  <c r="FT18" i="7"/>
  <c r="IJ43" i="7"/>
  <c r="MG27" i="7"/>
  <c r="KZ25" i="7"/>
  <c r="AN50" i="7"/>
  <c r="II40" i="9"/>
  <c r="OQ15" i="7"/>
  <c r="NI13" i="9"/>
  <c r="KS42" i="7"/>
  <c r="HB19" i="7"/>
  <c r="NR16" i="7"/>
  <c r="BU48" i="7"/>
  <c r="OQ44" i="7"/>
  <c r="JQ30" i="7"/>
  <c r="MG42" i="7"/>
  <c r="HB30" i="7"/>
  <c r="MG26" i="7"/>
  <c r="NO40" i="9"/>
  <c r="EL41" i="7"/>
  <c r="AP24" i="7"/>
  <c r="MH36" i="7"/>
  <c r="MH31" i="7"/>
  <c r="FT49" i="7"/>
  <c r="EL47" i="7"/>
  <c r="DD46" i="9"/>
  <c r="BX40" i="7"/>
  <c r="FM28" i="9"/>
  <c r="MH42" i="7"/>
  <c r="IC22" i="9"/>
  <c r="LB50" i="7"/>
  <c r="JT51" i="7"/>
  <c r="II20" i="7"/>
  <c r="MA64" i="9"/>
  <c r="JT47" i="7"/>
  <c r="EL13" i="9"/>
  <c r="AP32" i="7"/>
  <c r="JT43" i="7"/>
  <c r="EL70" i="9"/>
  <c r="CW29" i="7"/>
  <c r="EK34" i="9"/>
  <c r="IJ25" i="7"/>
  <c r="JQ40" i="7"/>
  <c r="FS43" i="9"/>
  <c r="JR35" i="7"/>
  <c r="FV46" i="9"/>
  <c r="FV26" i="7"/>
  <c r="HD52" i="9"/>
  <c r="F36" i="7"/>
  <c r="NR46" i="9"/>
  <c r="FT55" i="9"/>
  <c r="JR48" i="7"/>
  <c r="KS35" i="7"/>
  <c r="JQ40" i="9"/>
  <c r="IJ28" i="7"/>
  <c r="MH37" i="7"/>
  <c r="OQ73" i="9"/>
  <c r="H42" i="7"/>
  <c r="KZ55" i="9"/>
  <c r="GU47" i="7"/>
  <c r="NR41" i="7"/>
  <c r="HB34" i="9"/>
  <c r="JR31" i="9"/>
  <c r="II46" i="9"/>
  <c r="IJ46" i="7"/>
  <c r="NR19" i="9"/>
  <c r="JK31" i="7"/>
  <c r="NP27" i="7"/>
  <c r="DD70" i="9"/>
  <c r="JT31" i="9"/>
  <c r="FT28" i="9"/>
  <c r="FM39" i="7"/>
  <c r="FM22" i="9"/>
  <c r="MJ19" i="7"/>
  <c r="EE13" i="9"/>
  <c r="HB22" i="7"/>
  <c r="GU46" i="7"/>
  <c r="NO28" i="9"/>
  <c r="MG41" i="7"/>
  <c r="CW13" i="7"/>
  <c r="JR30" i="7"/>
  <c r="IC40" i="7"/>
  <c r="DD13" i="7"/>
  <c r="DF16" i="9"/>
  <c r="GU49" i="9"/>
  <c r="NR26" i="7"/>
  <c r="BV43" i="9"/>
  <c r="NO16" i="7"/>
  <c r="NI67" i="9"/>
  <c r="JR26" i="7"/>
  <c r="NP47" i="7"/>
  <c r="JQ17" i="7"/>
  <c r="KZ28" i="9"/>
  <c r="LB37" i="9"/>
  <c r="NP26" i="7"/>
  <c r="KY22" i="7"/>
  <c r="OQ24" i="7"/>
  <c r="FM45" i="7"/>
  <c r="JT50" i="7"/>
  <c r="IJ43" i="9"/>
  <c r="BX22" i="9"/>
  <c r="EL22" i="9"/>
  <c r="DD19" i="9"/>
  <c r="BV31" i="9"/>
  <c r="FS32" i="7"/>
  <c r="EL29" i="7"/>
  <c r="LB25" i="7"/>
  <c r="GU49" i="7"/>
  <c r="AG48" i="7"/>
  <c r="JK43" i="7"/>
  <c r="JR46" i="7"/>
  <c r="JR12" i="7"/>
  <c r="FS15" i="7"/>
  <c r="KZ16" i="9"/>
  <c r="BX26" i="7"/>
  <c r="JQ37" i="9"/>
  <c r="NO35" i="7"/>
  <c r="HA29" i="7"/>
  <c r="FV50" i="7"/>
  <c r="HD33" i="7"/>
  <c r="KS46" i="7"/>
  <c r="FM52" i="9"/>
  <c r="KZ44" i="7"/>
  <c r="JQ45" i="7"/>
  <c r="CW37" i="7"/>
  <c r="LB55" i="9"/>
  <c r="BX17" i="7"/>
  <c r="EL34" i="9"/>
  <c r="HA24" i="7"/>
  <c r="MA17" i="7"/>
  <c r="MG16" i="7"/>
  <c r="HB70" i="9"/>
  <c r="OQ31" i="9"/>
  <c r="LB15" i="7"/>
  <c r="GU24" i="7"/>
  <c r="FT33" i="7"/>
  <c r="HB67" i="9"/>
  <c r="KY51" i="7"/>
  <c r="HA14" i="7"/>
  <c r="MJ29" i="7"/>
  <c r="NO39" i="7"/>
  <c r="IJ18" i="7"/>
  <c r="FV29" i="7"/>
  <c r="JQ41" i="7"/>
  <c r="GU41" i="7"/>
  <c r="JT37" i="7"/>
  <c r="NR10" i="7"/>
  <c r="JQ22" i="9"/>
  <c r="GU23" i="7"/>
  <c r="LB51" i="7"/>
  <c r="IC64" i="9"/>
  <c r="IJ16" i="7"/>
  <c r="EE15" i="7"/>
  <c r="GU73" i="9"/>
  <c r="KS12" i="7"/>
  <c r="NI28" i="7"/>
  <c r="KY23" i="7"/>
  <c r="FV49" i="9"/>
  <c r="II58" i="9"/>
  <c r="DF52" i="9"/>
  <c r="MJ10" i="7"/>
  <c r="HA12" i="7"/>
  <c r="II25" i="7"/>
  <c r="EL35" i="7"/>
  <c r="KS40" i="7"/>
  <c r="II12" i="7"/>
  <c r="IC24" i="7"/>
  <c r="AG30" i="7"/>
  <c r="DD52" i="9"/>
  <c r="HA13" i="9"/>
  <c r="LB29" i="7"/>
  <c r="HB25" i="9"/>
  <c r="IC39" i="7"/>
  <c r="EE41" i="7"/>
  <c r="IJ23" i="7"/>
  <c r="H28" i="7"/>
  <c r="BX45" i="7"/>
  <c r="IC73" i="9"/>
  <c r="FM50" i="7"/>
  <c r="NR13" i="7"/>
  <c r="KS48" i="7"/>
  <c r="DC61" i="9"/>
  <c r="HA16" i="9"/>
  <c r="NR42" i="7"/>
  <c r="II49" i="7"/>
  <c r="MJ25" i="7"/>
  <c r="HD25" i="7"/>
  <c r="EN31" i="9"/>
  <c r="KY43" i="9"/>
  <c r="BV34" i="7"/>
  <c r="BV19" i="9"/>
  <c r="MA55" i="9"/>
  <c r="KS36" i="7"/>
  <c r="JK10" i="7"/>
  <c r="FM31" i="7"/>
  <c r="HB37" i="9"/>
  <c r="IJ44" i="7"/>
  <c r="NR46" i="7"/>
  <c r="HA45" i="7"/>
  <c r="NI13" i="7"/>
  <c r="DC50" i="7"/>
  <c r="FV16" i="7"/>
  <c r="HA19" i="7"/>
  <c r="KY46" i="9"/>
  <c r="EL37" i="9"/>
  <c r="MG43" i="9"/>
  <c r="FV22" i="7"/>
  <c r="FS31" i="7"/>
  <c r="MG14" i="7"/>
  <c r="JT34" i="9"/>
  <c r="DD25" i="7"/>
  <c r="FT73" i="9"/>
  <c r="HB10" i="7"/>
  <c r="CW70" i="9"/>
  <c r="IL38" i="7"/>
  <c r="DD37" i="7"/>
  <c r="NI50" i="7"/>
  <c r="HA34" i="7"/>
  <c r="NP19" i="9"/>
  <c r="LB16" i="7"/>
  <c r="FV28" i="7"/>
  <c r="FM43" i="7"/>
  <c r="OQ18" i="7"/>
  <c r="FT17" i="7"/>
  <c r="DC47" i="7"/>
  <c r="DF19" i="9"/>
  <c r="MH47" i="7"/>
  <c r="BX50" i="7"/>
  <c r="KY58" i="9"/>
  <c r="DD43" i="9"/>
  <c r="MA13" i="7"/>
  <c r="FV36" i="7"/>
  <c r="KZ49" i="7"/>
  <c r="OQ58" i="9"/>
  <c r="HD46" i="7"/>
  <c r="JT58" i="9"/>
  <c r="BX32" i="7"/>
  <c r="NI35" i="7"/>
  <c r="IC48" i="7"/>
  <c r="CW34" i="7"/>
  <c r="BX52" i="9"/>
  <c r="EE43" i="9"/>
  <c r="LB41" i="7"/>
  <c r="JQ48" i="7"/>
  <c r="DF27" i="7"/>
  <c r="FT30" i="7"/>
  <c r="BO26" i="7"/>
  <c r="DC45" i="7"/>
  <c r="MJ38" i="7"/>
  <c r="BX67" i="9"/>
  <c r="EE55" i="9"/>
  <c r="IJ61" i="9"/>
  <c r="BV58" i="9"/>
  <c r="NI29" i="7"/>
  <c r="KS50" i="7"/>
  <c r="JK33" i="7"/>
  <c r="BX61" i="9"/>
  <c r="KS17" i="7"/>
  <c r="JK19" i="9"/>
  <c r="E44" i="7"/>
  <c r="NR64" i="9"/>
  <c r="NR43" i="9"/>
  <c r="BO44" i="7"/>
  <c r="DF47" i="7"/>
  <c r="KY43" i="7"/>
  <c r="JR19" i="7"/>
  <c r="FS46" i="7"/>
  <c r="FV24" i="7"/>
  <c r="IL55" i="9"/>
  <c r="OQ42" i="7"/>
  <c r="KZ37" i="7"/>
  <c r="FV55" i="9"/>
  <c r="IC49" i="7"/>
  <c r="II25" i="9"/>
  <c r="HA13" i="7"/>
  <c r="FM64" i="9"/>
  <c r="LB32" i="7"/>
  <c r="OQ40" i="7"/>
  <c r="NR37" i="7"/>
  <c r="KZ31" i="9"/>
  <c r="IC58" i="9"/>
  <c r="KS52" i="9"/>
  <c r="JK35" i="7"/>
  <c r="JT16" i="7"/>
  <c r="IJ29" i="7"/>
  <c r="FM49" i="9"/>
  <c r="JQ19" i="7"/>
  <c r="HA10" i="7"/>
  <c r="BO24" i="7"/>
  <c r="FS52" i="9"/>
  <c r="IL22" i="9"/>
  <c r="FV20" i="7"/>
  <c r="GU21" i="7"/>
  <c r="BX23" i="7"/>
  <c r="KY48" i="7"/>
  <c r="IL44" i="7"/>
  <c r="FS47" i="7"/>
  <c r="BU35" i="7"/>
  <c r="FT50" i="7"/>
  <c r="BU37" i="7"/>
  <c r="NI14" i="7"/>
  <c r="MH35" i="7"/>
  <c r="KY47" i="7"/>
  <c r="DF11" i="7"/>
  <c r="EK55" i="9"/>
  <c r="GU11" i="7"/>
  <c r="KZ25" i="9"/>
  <c r="EN16" i="9"/>
  <c r="GU36" i="7"/>
  <c r="JQ25" i="9"/>
  <c r="JT49" i="7"/>
  <c r="JK28" i="7"/>
  <c r="FV51" i="7"/>
  <c r="HD10" i="7"/>
  <c r="EL58" i="9"/>
  <c r="HD64" i="9"/>
  <c r="NO12" i="7"/>
  <c r="II70" i="9"/>
  <c r="MG17" i="7"/>
  <c r="HB15" i="7"/>
  <c r="DC11" i="7"/>
  <c r="MA34" i="7"/>
  <c r="NP64" i="9"/>
  <c r="KZ33" i="7"/>
  <c r="HA22" i="7"/>
  <c r="EN21" i="7"/>
  <c r="BV27" i="7"/>
  <c r="OQ67" i="9"/>
  <c r="AM46" i="7"/>
  <c r="FM31" i="9"/>
  <c r="JK31" i="9"/>
  <c r="IC31" i="9"/>
  <c r="IJ20" i="7"/>
  <c r="DD31" i="9"/>
  <c r="FV61" i="9"/>
  <c r="JR40" i="9"/>
  <c r="FT48" i="7"/>
  <c r="KZ37" i="9"/>
  <c r="LB58" i="9"/>
  <c r="DC73" i="9"/>
  <c r="NP50" i="7"/>
  <c r="NO31" i="9"/>
  <c r="BO22" i="7"/>
  <c r="MJ18" i="7"/>
  <c r="FM58" i="9"/>
  <c r="MH12" i="7"/>
  <c r="OQ28" i="7"/>
  <c r="MH67" i="9"/>
  <c r="BU17" i="7"/>
  <c r="KZ31" i="7"/>
  <c r="HA67" i="9"/>
  <c r="EN34" i="9"/>
  <c r="MJ67" i="9"/>
  <c r="JQ47" i="7"/>
  <c r="HB12" i="7"/>
  <c r="JQ15" i="7"/>
  <c r="FS19" i="9"/>
  <c r="KS20" i="7"/>
  <c r="OQ34" i="9"/>
  <c r="HB43" i="9"/>
  <c r="CW28" i="7"/>
  <c r="BX22" i="7"/>
  <c r="IJ45" i="7"/>
  <c r="NI42" i="7"/>
  <c r="JT18" i="7"/>
  <c r="JK37" i="7"/>
  <c r="MA22" i="9"/>
  <c r="KS16" i="7"/>
  <c r="IL36" i="7"/>
  <c r="HA36" i="7"/>
  <c r="EE73" i="9"/>
  <c r="BO30" i="7"/>
  <c r="II31" i="7"/>
  <c r="MJ52" i="9"/>
  <c r="DD11" i="7"/>
  <c r="JQ20" i="7"/>
  <c r="HD15" i="7"/>
  <c r="HB21" i="7"/>
  <c r="EK46" i="7"/>
  <c r="JQ10" i="7"/>
  <c r="MH61" i="9"/>
  <c r="JT43" i="9"/>
  <c r="BU33" i="7"/>
  <c r="KY26" i="7"/>
  <c r="LB37" i="7"/>
  <c r="GU17" i="7"/>
  <c r="IL17" i="7"/>
  <c r="NI27" i="7"/>
  <c r="BV37" i="9"/>
  <c r="IL25" i="7"/>
  <c r="NP25" i="7"/>
  <c r="MJ13" i="7"/>
  <c r="DD39" i="7"/>
  <c r="DD43" i="7"/>
  <c r="KZ36" i="7"/>
  <c r="KY38" i="7"/>
  <c r="FM47" i="7"/>
  <c r="BV55" i="9"/>
  <c r="HA11" i="7"/>
  <c r="EK25" i="7"/>
  <c r="NR18" i="7"/>
  <c r="JT28" i="7"/>
  <c r="KY13" i="7"/>
  <c r="MG47" i="7"/>
  <c r="JQ29" i="7"/>
  <c r="JT28" i="9"/>
  <c r="EL64" i="9"/>
  <c r="HD67" i="9"/>
  <c r="FT31" i="7"/>
  <c r="AN34" i="7"/>
  <c r="MG40" i="9"/>
  <c r="NP32" i="7"/>
  <c r="KZ19" i="9"/>
  <c r="BV13" i="7"/>
  <c r="HB38" i="7"/>
  <c r="IC21" i="7"/>
  <c r="DD25" i="9"/>
  <c r="OQ40" i="9"/>
  <c r="JQ67" i="9"/>
  <c r="JT38" i="7"/>
  <c r="EL37" i="7"/>
  <c r="NO31" i="7"/>
  <c r="MH43" i="7"/>
  <c r="AN48" i="7"/>
  <c r="FV19" i="9"/>
  <c r="FV12" i="7"/>
  <c r="JQ26" i="7"/>
  <c r="EK47" i="7"/>
  <c r="MJ73" i="9"/>
  <c r="EN49" i="9"/>
  <c r="NP39" i="7"/>
  <c r="HA52" i="9"/>
  <c r="HB43" i="7"/>
  <c r="E28" i="7"/>
  <c r="BV19" i="7"/>
  <c r="EN35" i="7"/>
  <c r="EN46" i="9"/>
  <c r="JQ42" i="7"/>
  <c r="HD18" i="7"/>
  <c r="EK35" i="7"/>
  <c r="FV44" i="7"/>
  <c r="KS41" i="7"/>
  <c r="GU12" i="7"/>
  <c r="MA10" i="7"/>
  <c r="OQ43" i="7"/>
  <c r="MG44" i="7"/>
  <c r="KZ11" i="7"/>
  <c r="CW45" i="7"/>
  <c r="DD17" i="7"/>
  <c r="FT46" i="9"/>
  <c r="KZ23" i="7"/>
  <c r="DD19" i="7"/>
  <c r="KZ28" i="7"/>
  <c r="EE29" i="7"/>
  <c r="FT70" i="9"/>
  <c r="MG70" i="9"/>
  <c r="DC25" i="9"/>
  <c r="IL40" i="7"/>
  <c r="GU34" i="7"/>
  <c r="NI55" i="9"/>
  <c r="NR43" i="7"/>
  <c r="HD38" i="7"/>
  <c r="JR19" i="9"/>
  <c r="EK16" i="9"/>
  <c r="FV25" i="7"/>
  <c r="BX24" i="7"/>
  <c r="CW46" i="7"/>
  <c r="BU58" i="9"/>
  <c r="FM67" i="9"/>
  <c r="JR45" i="7"/>
  <c r="NP48" i="7"/>
  <c r="DF74" i="9"/>
  <c r="MH49" i="7"/>
  <c r="DD37" i="9"/>
  <c r="EK61" i="9"/>
  <c r="NO36" i="7"/>
  <c r="FV58" i="9"/>
  <c r="FS28" i="7"/>
  <c r="BU16" i="9"/>
  <c r="NR13" i="9"/>
  <c r="KS51" i="7"/>
  <c r="DD51" i="7"/>
  <c r="LB49" i="9"/>
  <c r="KS28" i="7"/>
  <c r="MG50" i="7"/>
  <c r="IL19" i="7"/>
  <c r="KZ52" i="9"/>
  <c r="IL14" i="7"/>
  <c r="KZ35" i="7"/>
  <c r="BU34" i="9"/>
  <c r="JQ16" i="7"/>
  <c r="GU30" i="7"/>
  <c r="FM37" i="9"/>
  <c r="NR39" i="7"/>
  <c r="MA20" i="7"/>
  <c r="II38" i="7"/>
  <c r="JT36" i="7"/>
  <c r="JR42" i="7"/>
  <c r="IC13" i="7"/>
  <c r="NO55" i="9"/>
  <c r="MG45" i="7"/>
  <c r="HB73" i="9"/>
  <c r="F24" i="7"/>
  <c r="GU46" i="9"/>
  <c r="IJ47" i="7"/>
  <c r="HB19" i="9"/>
  <c r="IJ25" i="9"/>
  <c r="FT67" i="9"/>
  <c r="OQ12" i="7"/>
  <c r="FS26" i="7"/>
  <c r="EE61" i="9"/>
  <c r="GU26" i="7"/>
  <c r="JQ35" i="7"/>
  <c r="MJ51" i="7"/>
  <c r="JR51" i="7"/>
  <c r="NO21" i="7"/>
  <c r="F28" i="7"/>
  <c r="EL25" i="7"/>
  <c r="NO32" i="7"/>
  <c r="BV16" i="9"/>
  <c r="F52" i="7"/>
  <c r="II35" i="7"/>
  <c r="KS46" i="9"/>
  <c r="MA61" i="9"/>
  <c r="FS22" i="9"/>
  <c r="DD34" i="9"/>
  <c r="JK51" i="7"/>
  <c r="EN15" i="7"/>
  <c r="KY73" i="9"/>
  <c r="MG24" i="7"/>
  <c r="JR49" i="7"/>
  <c r="HA16" i="7"/>
  <c r="NO25" i="7"/>
  <c r="NI34" i="9"/>
  <c r="NP30" i="7"/>
  <c r="BV11" i="7"/>
  <c r="OQ25" i="7"/>
  <c r="BX25" i="9"/>
  <c r="KZ27" i="7"/>
  <c r="JQ34" i="7"/>
  <c r="KY21" i="7"/>
  <c r="BX15" i="7"/>
  <c r="HB29" i="7"/>
  <c r="OQ25" i="9"/>
  <c r="HD39" i="7"/>
  <c r="JK39" i="7"/>
  <c r="NO29" i="7"/>
  <c r="II64" i="9"/>
  <c r="GU48" i="7"/>
  <c r="IJ42" i="7"/>
  <c r="BU13" i="9"/>
  <c r="OQ48" i="7"/>
  <c r="MH25" i="9"/>
  <c r="EN22" i="9"/>
  <c r="NI31" i="9"/>
  <c r="JK23" i="7"/>
  <c r="II42" i="7"/>
  <c r="MJ55" i="9"/>
  <c r="HD31" i="9"/>
  <c r="FM46" i="7"/>
  <c r="JQ31" i="9"/>
  <c r="MA34" i="9"/>
  <c r="IC67" i="9"/>
  <c r="JT34" i="7"/>
  <c r="EE64" i="9"/>
  <c r="JR43" i="9"/>
  <c r="CW17" i="7"/>
  <c r="BU28" i="9"/>
  <c r="HA37" i="7"/>
  <c r="BU51" i="7"/>
  <c r="IJ14" i="7"/>
  <c r="FV42" i="7"/>
  <c r="KS39" i="7"/>
  <c r="HB64" i="9"/>
  <c r="MG52" i="9"/>
  <c r="NO13" i="9"/>
  <c r="FS51" i="7"/>
  <c r="LB31" i="9"/>
  <c r="IJ36" i="7"/>
  <c r="IC10" i="7"/>
  <c r="FM33" i="7"/>
  <c r="EN31" i="7"/>
  <c r="BX44" i="7"/>
  <c r="MG16" i="9"/>
  <c r="JR40" i="7"/>
  <c r="KZ43" i="7"/>
  <c r="FV48" i="7"/>
  <c r="EL46" i="7"/>
  <c r="JQ27" i="7"/>
  <c r="MJ17" i="7"/>
  <c r="KY16" i="7"/>
  <c r="DC41" i="7"/>
  <c r="BX73" i="9"/>
  <c r="FT39" i="7"/>
  <c r="EE13" i="7"/>
  <c r="KS14" i="7"/>
  <c r="EN49" i="7"/>
  <c r="FV47" i="7"/>
  <c r="HD58" i="9"/>
  <c r="FS49" i="9"/>
  <c r="JR11" i="7"/>
  <c r="KS13" i="9"/>
  <c r="KY55" i="9"/>
  <c r="II51" i="7"/>
  <c r="FT40" i="7"/>
  <c r="DC19" i="7"/>
  <c r="MH44" i="7"/>
  <c r="NR11" i="7"/>
  <c r="FV13" i="9"/>
  <c r="HB31" i="7"/>
  <c r="IJ24" i="7"/>
  <c r="NR67" i="9"/>
  <c r="IC27" i="7"/>
  <c r="CW55" i="9"/>
  <c r="BU44" i="7"/>
  <c r="FT34" i="7"/>
  <c r="JK16" i="7"/>
  <c r="EL23" i="7"/>
  <c r="MH41" i="7"/>
  <c r="FT14" i="7"/>
  <c r="IC35" i="7"/>
  <c r="BX19" i="7"/>
  <c r="GU16" i="9"/>
  <c r="MA38" i="7"/>
  <c r="EL73" i="9"/>
  <c r="CW61" i="9"/>
  <c r="AG34" i="7"/>
  <c r="MG31" i="9"/>
  <c r="NO22" i="9"/>
  <c r="BU47" i="7"/>
  <c r="HA70" i="9"/>
  <c r="BV17" i="7"/>
  <c r="LB17" i="7"/>
  <c r="LB20" i="7"/>
  <c r="HA41" i="7"/>
  <c r="HB39" i="7"/>
  <c r="EE34" i="9"/>
  <c r="NP40" i="9"/>
  <c r="FM49" i="7"/>
  <c r="MH22" i="9"/>
  <c r="II33" i="7"/>
  <c r="BU46" i="7"/>
  <c r="CW11" i="7"/>
  <c r="NR51" i="7"/>
  <c r="FS73" i="9"/>
  <c r="IL15" i="7"/>
  <c r="CW41" i="7"/>
  <c r="NR22" i="7"/>
  <c r="HA61" i="9"/>
  <c r="FM23" i="7"/>
  <c r="BU67" i="9"/>
  <c r="BV61" i="9"/>
  <c r="EK40" i="9"/>
  <c r="HD43" i="7"/>
  <c r="DF22" i="9"/>
  <c r="NR12" i="7"/>
  <c r="JT21" i="7"/>
  <c r="EN40" i="9"/>
  <c r="DF67" i="9"/>
  <c r="NR29" i="7"/>
  <c r="NP46" i="9"/>
  <c r="IJ19" i="9"/>
  <c r="JQ22" i="7"/>
  <c r="KZ73" i="9"/>
  <c r="DD15" i="7"/>
  <c r="BX20" i="7"/>
  <c r="AP26" i="7"/>
  <c r="JR44" i="7"/>
  <c r="HA30" i="7"/>
  <c r="NR24" i="7"/>
  <c r="JR16" i="7"/>
  <c r="NO40" i="7"/>
  <c r="KY20" i="7"/>
  <c r="II17" i="7"/>
  <c r="KY64" i="9"/>
  <c r="HA19" i="9"/>
  <c r="MG67" i="9"/>
  <c r="HA38" i="7"/>
  <c r="AM52" i="7"/>
  <c r="NP14" i="7"/>
  <c r="FT58" i="9"/>
  <c r="BV73" i="9"/>
  <c r="JT10" i="7"/>
  <c r="IJ52" i="9"/>
  <c r="EN33" i="7"/>
  <c r="DF58" i="9"/>
  <c r="BV31" i="7"/>
  <c r="LB24" i="7"/>
  <c r="FS13" i="7"/>
  <c r="OQ21" i="7"/>
  <c r="OQ19" i="9"/>
  <c r="FV30" i="7"/>
  <c r="MA31" i="7"/>
  <c r="KZ38" i="7"/>
  <c r="BU38" i="7"/>
  <c r="EL45" i="7"/>
  <c r="E20" i="7" l="1"/>
  <c r="AG20" i="7"/>
  <c r="F20" i="7"/>
  <c r="H20" i="7"/>
  <c r="DF40" i="9"/>
  <c r="MH23" i="7"/>
  <c r="HA44" i="7"/>
  <c r="MJ61" i="9"/>
  <c r="JT13" i="7"/>
  <c r="DD31" i="7"/>
  <c r="HA17" i="7"/>
  <c r="HB48" i="7"/>
  <c r="OQ34" i="7"/>
  <c r="EN13" i="7"/>
  <c r="IC20" i="7"/>
  <c r="EK15" i="7"/>
  <c r="EK37" i="7"/>
  <c r="AM40" i="7"/>
  <c r="MA58" i="9"/>
  <c r="JQ44" i="7"/>
  <c r="FV45" i="7"/>
  <c r="FT32" i="7"/>
  <c r="DF17" i="7"/>
  <c r="CW23" i="7"/>
  <c r="HD37" i="9"/>
  <c r="FV37" i="7"/>
  <c r="HD32" i="7"/>
  <c r="KY14" i="7"/>
  <c r="KY17" i="7"/>
  <c r="HA33" i="7"/>
  <c r="MH11" i="7"/>
  <c r="FT43" i="9"/>
  <c r="EE49" i="7"/>
  <c r="KY36" i="7"/>
  <c r="DF15" i="7"/>
  <c r="FT44" i="7"/>
  <c r="IC33" i="7"/>
  <c r="IC16" i="7"/>
  <c r="DC43" i="7"/>
  <c r="NP10" i="7"/>
  <c r="BX21" i="7"/>
  <c r="NP24" i="7"/>
  <c r="NI49" i="7"/>
  <c r="JT42" i="7"/>
  <c r="FV22" i="9"/>
  <c r="MA26" i="7"/>
  <c r="MH55" i="9"/>
  <c r="JR16" i="9"/>
  <c r="FS50" i="7"/>
  <c r="HB44" i="7"/>
  <c r="AP46" i="7"/>
  <c r="FS37" i="7"/>
  <c r="BO46" i="7"/>
  <c r="NI49" i="9"/>
  <c r="FS31" i="9"/>
  <c r="MA33" i="7"/>
  <c r="HD42" i="7"/>
  <c r="KZ40" i="9"/>
  <c r="HD40" i="9"/>
  <c r="MJ35" i="7"/>
  <c r="BV45" i="7"/>
  <c r="JR25" i="7"/>
  <c r="OQ13" i="9"/>
  <c r="II47" i="7"/>
  <c r="EE74" i="9"/>
  <c r="II13" i="9"/>
  <c r="HA43" i="7"/>
  <c r="LB43" i="7"/>
  <c r="IJ11" i="7"/>
  <c r="FT52" i="9"/>
  <c r="LB28" i="9"/>
  <c r="LB64" i="9"/>
  <c r="JR13" i="7"/>
  <c r="IL11" i="7"/>
  <c r="FM19" i="9"/>
  <c r="II19" i="9"/>
  <c r="FM70" i="9"/>
  <c r="BX16" i="9"/>
  <c r="HD44" i="7"/>
  <c r="FS38" i="7"/>
  <c r="IL13" i="9"/>
  <c r="DF13" i="9"/>
  <c r="BV70" i="9"/>
  <c r="F32" i="7"/>
  <c r="JK44" i="7"/>
  <c r="NI26" i="7"/>
  <c r="JT29" i="7"/>
  <c r="DF41" i="7"/>
  <c r="AM24" i="7"/>
  <c r="FT25" i="9"/>
  <c r="CW73" i="9"/>
  <c r="BV22" i="7"/>
  <c r="GU40" i="7"/>
  <c r="JQ49" i="7"/>
  <c r="IL18" i="7"/>
  <c r="HD48" i="7"/>
  <c r="KY37" i="9"/>
  <c r="MJ48" i="7"/>
  <c r="HD14" i="7"/>
  <c r="MG39" i="7"/>
  <c r="KZ41" i="7"/>
  <c r="KY12" i="7"/>
  <c r="H44" i="7"/>
  <c r="JK36" i="7"/>
  <c r="MA24" i="7"/>
  <c r="JT22" i="7"/>
  <c r="LB40" i="9"/>
  <c r="AM44" i="7"/>
  <c r="JQ31" i="7"/>
  <c r="IL46" i="7"/>
  <c r="BX33" i="7"/>
  <c r="IC47" i="7"/>
  <c r="MA23" i="7"/>
  <c r="BV38" i="7"/>
  <c r="FV43" i="7"/>
  <c r="DF43" i="9"/>
  <c r="JQ64" i="9"/>
  <c r="KZ45" i="7"/>
  <c r="MJ70" i="9"/>
  <c r="FM27" i="7"/>
  <c r="BX49" i="9"/>
  <c r="MH50" i="7"/>
  <c r="HB45" i="7"/>
  <c r="IJ17" i="7"/>
  <c r="DC21" i="7"/>
  <c r="F48" i="7"/>
  <c r="NO27" i="7"/>
  <c r="DC49" i="9"/>
  <c r="EL28" i="9"/>
  <c r="BU26" i="7"/>
  <c r="EL50" i="7"/>
  <c r="JQ13" i="7"/>
  <c r="DD64" i="9"/>
  <c r="CW46" i="9"/>
  <c r="HB28" i="7"/>
  <c r="IL40" i="9"/>
  <c r="FS16" i="9"/>
  <c r="IL27" i="7"/>
  <c r="NR36" i="7"/>
  <c r="GU39" i="7"/>
  <c r="IL43" i="7"/>
  <c r="NR21" i="7"/>
  <c r="HD26" i="7"/>
  <c r="IJ50" i="7"/>
  <c r="NR33" i="7"/>
  <c r="LB25" i="9"/>
  <c r="FT34" i="9"/>
  <c r="IL33" i="7"/>
  <c r="JR52" i="9"/>
  <c r="HB23" i="7"/>
  <c r="DF70" i="9"/>
  <c r="EE39" i="7"/>
  <c r="EL46" i="9"/>
  <c r="DF50" i="7"/>
  <c r="LB19" i="9"/>
  <c r="NP43" i="9"/>
  <c r="NR38" i="7"/>
  <c r="IC16" i="9"/>
  <c r="KZ42" i="7"/>
  <c r="NR73" i="9"/>
  <c r="F38" i="7"/>
  <c r="NI25" i="7"/>
  <c r="BU30" i="7"/>
  <c r="MH20" i="7"/>
  <c r="MG46" i="9"/>
  <c r="FS70" i="9"/>
  <c r="KZ64" i="9"/>
  <c r="JR67" i="9"/>
  <c r="MH17" i="7"/>
  <c r="MJ58" i="9"/>
  <c r="BU24" i="7"/>
  <c r="EK39" i="7"/>
  <c r="BU23" i="7"/>
  <c r="BV50" i="7"/>
  <c r="H30" i="7"/>
  <c r="FV73" i="9"/>
  <c r="OQ35" i="7"/>
  <c r="AN38" i="7"/>
  <c r="HB22" i="9"/>
  <c r="JT23" i="7"/>
  <c r="MG29" i="7"/>
  <c r="CW40" i="7"/>
  <c r="FS44" i="7"/>
  <c r="FV31" i="7"/>
  <c r="FM25" i="9"/>
  <c r="CW47" i="7"/>
  <c r="MJ44" i="7"/>
  <c r="EK23" i="7"/>
  <c r="JK29" i="7"/>
  <c r="FS42" i="7"/>
  <c r="JT27" i="7"/>
  <c r="JK49" i="7"/>
  <c r="HA42" i="7"/>
  <c r="HA73" i="9"/>
  <c r="KY15" i="7"/>
  <c r="KY45" i="7"/>
  <c r="E52" i="7"/>
  <c r="JT17" i="7"/>
  <c r="II30" i="7"/>
  <c r="JK21" i="7"/>
  <c r="MJ49" i="7"/>
  <c r="FV25" i="9"/>
  <c r="IL22" i="7"/>
  <c r="MG73" i="9"/>
  <c r="LB49" i="7"/>
  <c r="NO17" i="7"/>
  <c r="HB58" i="9"/>
  <c r="OQ39" i="7"/>
  <c r="MA43" i="7"/>
  <c r="MH19" i="9"/>
  <c r="IL30" i="7"/>
  <c r="BU27" i="7"/>
  <c r="KY11" i="7"/>
  <c r="OQ19" i="7"/>
  <c r="HA34" i="9"/>
  <c r="AM20" i="7"/>
  <c r="GU70" i="9"/>
  <c r="FM73" i="9"/>
  <c r="EE27" i="7"/>
  <c r="OQ14" i="7"/>
  <c r="IJ32" i="7"/>
  <c r="BU40" i="7"/>
  <c r="NP55" i="9"/>
  <c r="HD40" i="7"/>
  <c r="JR58" i="9"/>
  <c r="MH31" i="9"/>
  <c r="EK13" i="7"/>
  <c r="EN70" i="9"/>
  <c r="KY28" i="9"/>
  <c r="NR47" i="7"/>
  <c r="IJ28" i="9"/>
  <c r="GU34" i="9"/>
  <c r="BV44" i="7"/>
  <c r="MH18" i="7"/>
  <c r="MH73" i="9"/>
  <c r="KY49" i="9"/>
  <c r="CW67" i="9"/>
  <c r="JQ36" i="7"/>
  <c r="EL48" i="7"/>
  <c r="NP22" i="7"/>
  <c r="JR55" i="9"/>
  <c r="KS11" i="7"/>
  <c r="OQ22" i="9"/>
  <c r="MJ31" i="9"/>
  <c r="KS27" i="7"/>
  <c r="KS32" i="7"/>
  <c r="EN67" i="9"/>
  <c r="FT22" i="9"/>
  <c r="JT49" i="9"/>
  <c r="EL49" i="7"/>
  <c r="EL25" i="9"/>
  <c r="JK49" i="9"/>
  <c r="DD23" i="7"/>
  <c r="JT41" i="7"/>
  <c r="DC40" i="9"/>
  <c r="JQ37" i="7"/>
  <c r="LB14" i="7"/>
  <c r="BV51" i="7"/>
  <c r="JT16" i="9"/>
  <c r="E42" i="7"/>
  <c r="BX42" i="7"/>
  <c r="KY46" i="7"/>
  <c r="MH39" i="7"/>
  <c r="MA49" i="9"/>
  <c r="NP46" i="7"/>
  <c r="HA20" i="7"/>
  <c r="CW51" i="7"/>
  <c r="KY39" i="7"/>
  <c r="MA40" i="7"/>
  <c r="IL10" i="7"/>
  <c r="KS49" i="7"/>
  <c r="NR45" i="7"/>
  <c r="MG51" i="7"/>
  <c r="NR61" i="9"/>
  <c r="EE28" i="9"/>
  <c r="EE67" i="9"/>
  <c r="MG22" i="9"/>
  <c r="NO15" i="7"/>
  <c r="JQ43" i="7"/>
  <c r="MH28" i="7"/>
  <c r="HB18" i="7"/>
  <c r="JK24" i="7"/>
  <c r="JK20" i="7"/>
  <c r="AG32" i="7"/>
  <c r="EE46" i="9"/>
  <c r="CW42" i="7"/>
  <c r="FM55" i="9"/>
  <c r="FT40" i="9"/>
  <c r="FS61" i="9"/>
  <c r="MH34" i="9"/>
  <c r="CW52" i="9"/>
  <c r="LB39" i="7"/>
  <c r="EK73" i="9"/>
  <c r="JT37" i="9"/>
  <c r="LB26" i="7"/>
  <c r="DC23" i="7"/>
  <c r="AP44" i="7"/>
  <c r="II27" i="7"/>
  <c r="II43" i="9"/>
  <c r="BU41" i="7"/>
  <c r="JQ61" i="9"/>
  <c r="CW40" i="9"/>
  <c r="NR27" i="7"/>
  <c r="MA51" i="7"/>
  <c r="NR19" i="7"/>
  <c r="IC46" i="9"/>
  <c r="FS37" i="9"/>
  <c r="NP45" i="7"/>
  <c r="LB38" i="7"/>
  <c r="BX41" i="7"/>
  <c r="II39" i="7"/>
  <c r="IC26" i="7"/>
  <c r="IC30" i="7"/>
  <c r="MG28" i="7"/>
  <c r="DF55" i="9"/>
  <c r="DC13" i="9"/>
  <c r="HD55" i="9"/>
  <c r="JK45" i="7"/>
  <c r="IJ35" i="7"/>
  <c r="AP22" i="7"/>
  <c r="HB42" i="7"/>
  <c r="HA31" i="9"/>
  <c r="NP18" i="7"/>
  <c r="FM29" i="7"/>
  <c r="IC12" i="7"/>
  <c r="NI64" i="9"/>
  <c r="DF19" i="7"/>
  <c r="JQ18" i="7"/>
  <c r="DF37" i="9"/>
  <c r="IC17" i="7"/>
  <c r="OQ29" i="7"/>
  <c r="JK22" i="7"/>
  <c r="AM48" i="7"/>
  <c r="IC70" i="9"/>
  <c r="OQ22" i="7"/>
  <c r="HB47" i="7"/>
  <c r="HD43" i="9"/>
  <c r="EN17" i="7"/>
  <c r="MH37" i="9"/>
  <c r="EL40" i="9"/>
  <c r="KY49" i="7"/>
  <c r="BV13" i="9"/>
  <c r="JQ33" i="7"/>
  <c r="IJ70" i="9"/>
  <c r="AP30" i="7"/>
  <c r="LB46" i="9"/>
  <c r="NP23" i="7"/>
  <c r="FS41" i="7"/>
  <c r="MH22" i="7"/>
  <c r="MJ22" i="7"/>
  <c r="FT24" i="7"/>
  <c r="OQ61" i="9"/>
  <c r="CW15" i="7"/>
  <c r="KS58" i="9"/>
  <c r="FS12" i="7"/>
  <c r="JT14" i="7"/>
  <c r="JR28" i="7"/>
  <c r="BU19" i="7"/>
  <c r="JR64" i="9"/>
  <c r="KZ22" i="9"/>
  <c r="HD35" i="7"/>
  <c r="AP20" i="7"/>
  <c r="IJ22" i="9"/>
  <c r="NO37" i="9"/>
  <c r="FV49" i="7"/>
  <c r="FT37" i="9"/>
  <c r="II73" i="9"/>
  <c r="II26" i="7"/>
  <c r="FV13" i="7"/>
  <c r="LB42" i="7"/>
  <c r="HD13" i="7"/>
  <c r="MA41" i="7"/>
  <c r="OQ17" i="7"/>
  <c r="BX58" i="9"/>
  <c r="OQ52" i="9"/>
  <c r="NR31" i="7"/>
  <c r="JQ49" i="9"/>
  <c r="FS23" i="7"/>
  <c r="KS29" i="7"/>
  <c r="NP28" i="7"/>
  <c r="CW25" i="9"/>
  <c r="OQ70" i="9"/>
  <c r="II49" i="9"/>
  <c r="JR34" i="9"/>
  <c r="EK58" i="9"/>
  <c r="DD47" i="7"/>
  <c r="OQ55" i="9"/>
  <c r="FS22" i="7"/>
  <c r="FV27" i="7"/>
  <c r="BO38" i="7"/>
  <c r="MA30" i="7"/>
  <c r="MA22" i="7"/>
  <c r="II34" i="9"/>
  <c r="BX39" i="7"/>
  <c r="EL39" i="7"/>
  <c r="CW31" i="9"/>
  <c r="KS55" i="9"/>
  <c r="MJ15" i="7"/>
  <c r="II11" i="7"/>
  <c r="BV40" i="7"/>
  <c r="KY28" i="7"/>
  <c r="MA48" i="7"/>
  <c r="FT28" i="7"/>
  <c r="BU22" i="9"/>
  <c r="IJ13" i="7"/>
  <c r="CW49" i="7"/>
  <c r="BV37" i="7"/>
  <c r="BU43" i="9"/>
  <c r="FM43" i="9"/>
  <c r="KS45" i="7"/>
  <c r="MJ46" i="9"/>
  <c r="MG19" i="9"/>
  <c r="MJ23" i="7"/>
  <c r="FS28" i="9"/>
  <c r="KZ12" i="7"/>
  <c r="IL49" i="9"/>
  <c r="HA26" i="7"/>
  <c r="AN40" i="7"/>
  <c r="NP29" i="7"/>
  <c r="FT21" i="7"/>
  <c r="DC46" i="9"/>
  <c r="KZ16" i="7"/>
  <c r="BV34" i="9"/>
  <c r="MJ16" i="9"/>
  <c r="EN37" i="7"/>
  <c r="BU29" i="7"/>
  <c r="FS34" i="9"/>
  <c r="EN41" i="7"/>
  <c r="IL13" i="7"/>
  <c r="FV37" i="9"/>
  <c r="II61" i="9"/>
  <c r="JK55" i="9"/>
  <c r="FV67" i="9"/>
  <c r="JQ19" i="9"/>
  <c r="AM34" i="7"/>
  <c r="IJ41" i="7"/>
  <c r="MJ40" i="7"/>
  <c r="IL67" i="9"/>
  <c r="FV23" i="7"/>
  <c r="JT33" i="7"/>
  <c r="NI11" i="7"/>
  <c r="BU73" i="9"/>
  <c r="NI51" i="7"/>
  <c r="HA15" i="7"/>
  <c r="IC61" i="9"/>
  <c r="HD28" i="7"/>
  <c r="JT24" i="7"/>
  <c r="CW32" i="7"/>
  <c r="MG34" i="7"/>
  <c r="MH40" i="7"/>
  <c r="KS25" i="7"/>
  <c r="BV52" i="9"/>
  <c r="HA40" i="9"/>
  <c r="BX28" i="7"/>
  <c r="KZ13" i="9"/>
  <c r="LB61" i="9"/>
  <c r="IJ31" i="7"/>
  <c r="NR31" i="9"/>
  <c r="NI19" i="7"/>
  <c r="NO19" i="7"/>
  <c r="FT23" i="7"/>
  <c r="IC44" i="7"/>
  <c r="MG13" i="7"/>
  <c r="DD41" i="7"/>
  <c r="DC51" i="7"/>
  <c r="IL35" i="7"/>
  <c r="JR15" i="7"/>
  <c r="NI46" i="9"/>
  <c r="EN13" i="9"/>
  <c r="NI21" i="7"/>
  <c r="NO20" i="7"/>
  <c r="MA11" i="7"/>
  <c r="NP37" i="9"/>
  <c r="NO34" i="9"/>
  <c r="NP17" i="7"/>
  <c r="EL13" i="7"/>
  <c r="AM42" i="7"/>
  <c r="IC31" i="7"/>
  <c r="JK11" i="7"/>
  <c r="EK49" i="9"/>
  <c r="NO16" i="9"/>
  <c r="AN30" i="7"/>
  <c r="JQ52" i="9"/>
  <c r="MJ41" i="7"/>
  <c r="KY10" i="7"/>
  <c r="JT19" i="7"/>
  <c r="NP73" i="9"/>
  <c r="IJ55" i="9"/>
  <c r="NP31" i="9"/>
  <c r="MH24" i="7"/>
  <c r="JT15" i="7"/>
  <c r="FS67" i="9"/>
  <c r="NI19" i="9"/>
  <c r="II13" i="7"/>
  <c r="DD45" i="7"/>
  <c r="II43" i="7"/>
  <c r="NI17" i="7"/>
  <c r="NI31" i="7"/>
  <c r="CW28" i="9"/>
  <c r="OQ23" i="7"/>
  <c r="II16" i="9"/>
  <c r="E32" i="7"/>
  <c r="EE47" i="7"/>
  <c r="NI40" i="9"/>
  <c r="JK58" i="9"/>
  <c r="GU67" i="9"/>
  <c r="IC36" i="7"/>
  <c r="IJ13" i="9"/>
  <c r="JT45" i="7"/>
  <c r="NR52" i="9"/>
  <c r="AN36" i="7"/>
  <c r="NI33" i="7"/>
  <c r="IJ40" i="9"/>
  <c r="MG20" i="7"/>
  <c r="HD46" i="9"/>
  <c r="AN26" i="7"/>
  <c r="JK13" i="9"/>
  <c r="DF51" i="7"/>
  <c r="FS30" i="7"/>
  <c r="BU55" i="9"/>
  <c r="NI43" i="7"/>
  <c r="LB73" i="9"/>
  <c r="JQ16" i="9"/>
  <c r="BV25" i="7"/>
  <c r="HB40" i="9"/>
  <c r="HD45" i="7"/>
  <c r="FT47" i="7"/>
  <c r="DD73" i="9"/>
  <c r="BU37" i="9"/>
  <c r="IL28" i="7"/>
  <c r="E24" i="7"/>
  <c r="FV40" i="9"/>
  <c r="HA35" i="7"/>
  <c r="AN42" i="7"/>
  <c r="GU28" i="9"/>
  <c r="MH10" i="7"/>
  <c r="HD24" i="7"/>
  <c r="KY24" i="7"/>
  <c r="NI44" i="7"/>
  <c r="FS35" i="7"/>
  <c r="MJ64" i="9"/>
  <c r="MA25" i="7"/>
  <c r="AN32" i="7"/>
  <c r="FT43" i="7"/>
  <c r="BU18" i="7"/>
  <c r="KY40" i="9"/>
  <c r="JR27" i="7"/>
  <c r="JR37" i="7"/>
  <c r="DF31" i="9"/>
  <c r="F30" i="7"/>
  <c r="BO32" i="7"/>
  <c r="OQ30" i="7"/>
  <c r="JK61" i="9"/>
  <c r="NR37" i="9"/>
  <c r="IL48" i="7"/>
  <c r="NO45" i="7"/>
  <c r="IJ27" i="7"/>
  <c r="AG22" i="7"/>
  <c r="EN28" i="9"/>
  <c r="MG55" i="9"/>
  <c r="HA28" i="9"/>
  <c r="BU28" i="7"/>
  <c r="AG50" i="7"/>
  <c r="BX36" i="7"/>
  <c r="DD58" i="9"/>
  <c r="DF13" i="7"/>
  <c r="IL73" i="9"/>
  <c r="NO10" i="7"/>
  <c r="MG25" i="9"/>
  <c r="CW38" i="7"/>
  <c r="FV70" i="9"/>
  <c r="BV20" i="7"/>
  <c r="MH26" i="7"/>
  <c r="MH49" i="9"/>
  <c r="AP48" i="7"/>
  <c r="MH70" i="9"/>
  <c r="IJ46" i="9"/>
  <c r="JR18" i="7"/>
  <c r="EN27" i="7"/>
  <c r="BX37" i="7"/>
  <c r="EL17" i="7"/>
  <c r="AG52" i="7"/>
  <c r="FS24" i="7"/>
  <c r="DF61" i="9"/>
  <c r="CW36" i="7"/>
  <c r="II23" i="7"/>
  <c r="AG28" i="7"/>
  <c r="MA49" i="7"/>
  <c r="NR34" i="9"/>
  <c r="FT42" i="7"/>
  <c r="AP50" i="7"/>
  <c r="GU19" i="7"/>
  <c r="IC22" i="7"/>
  <c r="NI70" i="9"/>
  <c r="LB35" i="7"/>
  <c r="F34" i="7"/>
  <c r="GU40" i="9"/>
  <c r="JR70" i="9"/>
  <c r="KS25" i="9"/>
  <c r="JQ11" i="7"/>
  <c r="EK25" i="9"/>
  <c r="NR40" i="9"/>
  <c r="JR34" i="7"/>
  <c r="JT11" i="7"/>
  <c r="GU35" i="7"/>
  <c r="BV32" i="7"/>
  <c r="MH30" i="7"/>
  <c r="DC19" i="9"/>
  <c r="II52" i="9"/>
  <c r="EE50" i="7"/>
  <c r="FS10" i="7"/>
  <c r="BU49" i="7"/>
  <c r="FM37" i="7"/>
  <c r="BO48" i="7"/>
  <c r="IJ58" i="9"/>
  <c r="H48" i="7"/>
  <c r="FM17" i="7"/>
  <c r="MJ16" i="7"/>
  <c r="NI22" i="7"/>
  <c r="NI43" i="9"/>
  <c r="DF35" i="7"/>
  <c r="HB26" i="7"/>
  <c r="MA31" i="9"/>
  <c r="GU37" i="7"/>
  <c r="NI20" i="7"/>
  <c r="IL34" i="9"/>
  <c r="KY13" i="9"/>
  <c r="BV28" i="7"/>
  <c r="JK70" i="9"/>
  <c r="JK41" i="7"/>
  <c r="NP42" i="7"/>
  <c r="MA18" i="7"/>
  <c r="IL25" i="9"/>
  <c r="CW44" i="7"/>
  <c r="FM11" i="7"/>
  <c r="MA12" i="7"/>
  <c r="DD33" i="7"/>
  <c r="GU27" i="7"/>
  <c r="NI18" i="7"/>
  <c r="NI24" i="7"/>
  <c r="E98" i="1"/>
  <c r="E99" i="1" s="1"/>
  <c r="F105" i="1"/>
  <c r="F106" i="1" s="1"/>
  <c r="C105" i="1" l="1"/>
  <c r="F107" i="1"/>
  <c r="C106" i="1"/>
  <c r="E100" i="1"/>
  <c r="B99" i="1"/>
  <c r="B98" i="1"/>
  <c r="E101" i="1" l="1"/>
  <c r="B100" i="1"/>
  <c r="C107" i="1"/>
  <c r="F108" i="1"/>
  <c r="C108" i="1" l="1"/>
  <c r="F109" i="1"/>
  <c r="E102" i="1"/>
  <c r="B101" i="1"/>
  <c r="E103" i="1" l="1"/>
  <c r="B102" i="1"/>
  <c r="C109" i="1"/>
  <c r="F110" i="1"/>
  <c r="C110" i="1" l="1"/>
  <c r="F91" i="1"/>
  <c r="E104" i="1"/>
  <c r="B103" i="1"/>
  <c r="E105" i="1" l="1"/>
  <c r="B104" i="1"/>
  <c r="F92" i="1"/>
  <c r="C91" i="1"/>
  <c r="C92" i="1" l="1"/>
  <c r="F93" i="1"/>
  <c r="E128" i="6"/>
  <c r="F127" i="6"/>
  <c r="F128" i="6"/>
  <c r="E127" i="6"/>
  <c r="AG128" i="6"/>
  <c r="H127" i="6"/>
  <c r="H128" i="6"/>
  <c r="AG127" i="6"/>
  <c r="E106" i="1"/>
  <c r="B105" i="1"/>
  <c r="E107" i="1" l="1"/>
  <c r="B106" i="1"/>
  <c r="F94" i="1"/>
  <c r="C93" i="1"/>
  <c r="E108" i="1" l="1"/>
  <c r="B107" i="1"/>
  <c r="AG129" i="6"/>
  <c r="F129" i="6"/>
  <c r="H129" i="6"/>
  <c r="E129" i="6"/>
  <c r="F95" i="1"/>
  <c r="C94" i="1"/>
  <c r="C95" i="1" l="1"/>
  <c r="H131" i="6" s="1"/>
  <c r="F96" i="1"/>
  <c r="F131" i="6"/>
  <c r="E130" i="6"/>
  <c r="F130" i="6"/>
  <c r="AG131" i="6"/>
  <c r="E109" i="1"/>
  <c r="B108" i="1"/>
  <c r="AG130" i="6"/>
  <c r="H130" i="6"/>
  <c r="E131" i="6" l="1"/>
  <c r="E110" i="1"/>
  <c r="B109" i="1"/>
  <c r="C96" i="1"/>
  <c r="F97" i="1"/>
  <c r="E132" i="6"/>
  <c r="C97" i="1" l="1"/>
  <c r="F133" i="6" s="1"/>
  <c r="F98" i="1"/>
  <c r="AG132" i="6"/>
  <c r="H133" i="6"/>
  <c r="AG133" i="6"/>
  <c r="H132" i="6"/>
  <c r="F132" i="6"/>
  <c r="E91" i="1"/>
  <c r="B110" i="1"/>
  <c r="E133" i="6" l="1"/>
  <c r="B91" i="1"/>
  <c r="E92" i="1"/>
  <c r="C98" i="1"/>
  <c r="F99" i="1"/>
  <c r="E134" i="6"/>
  <c r="F100" i="1" l="1"/>
  <c r="C99" i="1"/>
  <c r="E135" i="6" s="1"/>
  <c r="H135" i="6"/>
  <c r="AG134" i="6"/>
  <c r="F135" i="6"/>
  <c r="H134" i="6"/>
  <c r="F134" i="6"/>
  <c r="B92" i="1"/>
  <c r="EN50" i="9" s="1"/>
  <c r="E93" i="1"/>
  <c r="EN47" i="9"/>
  <c r="EK47" i="9"/>
  <c r="EL50" i="9"/>
  <c r="EL47" i="9"/>
  <c r="FM47" i="9"/>
  <c r="FM50" i="9" l="1"/>
  <c r="EK50" i="9"/>
  <c r="AG135" i="6"/>
  <c r="F101" i="1"/>
  <c r="C100" i="1"/>
  <c r="B93" i="1"/>
  <c r="E94" i="1"/>
  <c r="B94" i="1" l="1"/>
  <c r="EN56" i="9" s="1"/>
  <c r="E95" i="1"/>
  <c r="F102" i="1"/>
  <c r="C101" i="1"/>
  <c r="FM53" i="9"/>
  <c r="EK53" i="9"/>
  <c r="EN53" i="9"/>
  <c r="EL53" i="9"/>
  <c r="EL56" i="9" l="1"/>
  <c r="FM56" i="9"/>
  <c r="EK56" i="9"/>
  <c r="C102" i="1"/>
  <c r="F103" i="1"/>
  <c r="C103" i="1" s="1"/>
  <c r="B95" i="1"/>
  <c r="E96" i="1"/>
  <c r="B96" i="1" s="1"/>
  <c r="H50" i="9" l="1"/>
  <c r="OQ17" i="9"/>
  <c r="IL20" i="9"/>
  <c r="BU32" i="9"/>
  <c r="JR26" i="9"/>
  <c r="GU62" i="9"/>
  <c r="E23" i="9"/>
  <c r="AG23" i="9"/>
  <c r="F23" i="9"/>
  <c r="AG44" i="9"/>
  <c r="E29" i="9"/>
  <c r="KY71" i="9"/>
  <c r="FS44" i="9"/>
  <c r="JK29" i="9"/>
  <c r="HB68" i="9"/>
  <c r="HA14" i="9"/>
  <c r="BX32" i="9"/>
  <c r="FS62" i="9"/>
  <c r="NP38" i="9"/>
  <c r="KS23" i="9"/>
  <c r="H59" i="9"/>
  <c r="F68" i="9"/>
  <c r="BV68" i="9"/>
  <c r="MJ44" i="9"/>
  <c r="HB56" i="9"/>
  <c r="FS23" i="9"/>
  <c r="FT17" i="9"/>
  <c r="BO56" i="9"/>
  <c r="KZ65" i="9"/>
  <c r="AN38" i="9"/>
  <c r="HD17" i="9"/>
  <c r="IC29" i="9"/>
  <c r="NP11" i="9"/>
  <c r="E53" i="9"/>
  <c r="KZ62" i="9"/>
  <c r="LB59" i="9"/>
  <c r="H47" i="9"/>
  <c r="IC23" i="9"/>
  <c r="H56" i="9"/>
  <c r="NO62" i="9"/>
  <c r="HB29" i="9"/>
  <c r="HA41" i="9"/>
  <c r="II62" i="9"/>
  <c r="AG53" i="9"/>
  <c r="NR11" i="9"/>
  <c r="IC32" i="9"/>
  <c r="AN56" i="9"/>
  <c r="CW44" i="9"/>
  <c r="HB35" i="9"/>
  <c r="AG47" i="9"/>
  <c r="FS59" i="9"/>
  <c r="NR59" i="9"/>
  <c r="IL41" i="9"/>
  <c r="FS38" i="9"/>
  <c r="H74" i="9"/>
  <c r="BU71" i="9"/>
  <c r="AP44" i="9"/>
  <c r="AM53" i="9"/>
  <c r="OQ59" i="9"/>
  <c r="JK26" i="9"/>
  <c r="II56" i="9"/>
  <c r="HA56" i="9"/>
  <c r="NR56" i="9"/>
  <c r="BV44" i="9"/>
  <c r="JK47" i="9"/>
  <c r="AN71" i="9"/>
  <c r="E44" i="9"/>
  <c r="AP29" i="9"/>
  <c r="EL59" i="9"/>
  <c r="AG62" i="9"/>
  <c r="CW56" i="9"/>
  <c r="JQ44" i="9"/>
  <c r="II47" i="9"/>
  <c r="H38" i="9"/>
  <c r="IL35" i="9"/>
  <c r="MA26" i="9"/>
  <c r="AG50" i="9"/>
  <c r="FS65" i="9"/>
  <c r="FV20" i="9"/>
  <c r="IL29" i="9"/>
  <c r="EL35" i="9"/>
  <c r="FM14" i="9"/>
  <c r="EL32" i="9"/>
  <c r="AP53" i="9"/>
  <c r="JR68" i="9"/>
  <c r="IC41" i="9"/>
  <c r="HA65" i="9"/>
  <c r="CW38" i="9"/>
  <c r="JQ17" i="9"/>
  <c r="MA32" i="9"/>
  <c r="MH62" i="9"/>
  <c r="AM47" i="9"/>
  <c r="MG35" i="9"/>
  <c r="II65" i="9"/>
  <c r="MH59" i="9"/>
  <c r="KY62" i="9"/>
  <c r="BO44" i="9"/>
  <c r="JQ29" i="9"/>
  <c r="NO26" i="9"/>
  <c r="CW62" i="9"/>
  <c r="II35" i="9"/>
  <c r="JR23" i="9"/>
  <c r="MA23" i="9"/>
  <c r="JK50" i="9"/>
  <c r="AN50" i="9"/>
  <c r="JT47" i="9"/>
  <c r="MG11" i="9"/>
  <c r="FT53" i="9"/>
  <c r="NR47" i="9"/>
  <c r="FT26" i="9"/>
  <c r="KY29" i="9"/>
  <c r="OQ11" i="9"/>
  <c r="KZ17" i="9"/>
  <c r="MG71" i="9"/>
  <c r="MG26" i="9"/>
  <c r="BO47" i="9"/>
  <c r="IJ41" i="9"/>
  <c r="HB41" i="9"/>
  <c r="HA47" i="9"/>
  <c r="OQ26" i="9"/>
  <c r="II53" i="9"/>
  <c r="JT56" i="9"/>
  <c r="KZ50" i="9"/>
  <c r="AN68" i="9"/>
  <c r="EK41" i="9"/>
  <c r="HA32" i="9"/>
  <c r="EL26" i="9"/>
  <c r="HD56" i="9"/>
  <c r="BX62" i="9"/>
  <c r="GU41" i="9"/>
  <c r="IJ35" i="9"/>
  <c r="HB62" i="9"/>
  <c r="MH23" i="9"/>
  <c r="HD35" i="9"/>
  <c r="NP14" i="9"/>
  <c r="KS47" i="9"/>
  <c r="KZ23" i="9"/>
  <c r="EN65" i="9"/>
  <c r="JR50" i="9"/>
  <c r="EL44" i="9"/>
  <c r="BX41" i="9"/>
  <c r="LB35" i="9"/>
  <c r="GU47" i="9"/>
  <c r="FV26" i="9"/>
  <c r="AG41" i="9"/>
  <c r="NI71" i="9"/>
  <c r="JT35" i="9"/>
  <c r="EL68" i="9"/>
  <c r="FV32" i="9"/>
  <c r="HB38" i="9"/>
  <c r="IJ32" i="9"/>
  <c r="HA59" i="9"/>
  <c r="OQ53" i="9"/>
  <c r="JT20" i="9"/>
  <c r="HD23" i="9"/>
  <c r="AG29" i="9"/>
  <c r="EK23" i="9"/>
  <c r="IJ56" i="9"/>
  <c r="BV65" i="9"/>
  <c r="EK62" i="9"/>
  <c r="AM44" i="9"/>
  <c r="MJ53" i="9"/>
  <c r="MH56" i="9"/>
  <c r="FT50" i="9"/>
  <c r="FV50" i="9"/>
  <c r="IC47" i="9"/>
  <c r="E38" i="9"/>
  <c r="FS50" i="9"/>
  <c r="HD47" i="9"/>
  <c r="AM50" i="9"/>
  <c r="AG35" i="9"/>
  <c r="IJ11" i="9"/>
  <c r="MH65" i="9"/>
  <c r="BX71" i="9"/>
  <c r="OQ29" i="9"/>
  <c r="CW59" i="9"/>
  <c r="FV11" i="9"/>
  <c r="JT68" i="9"/>
  <c r="EK11" i="9"/>
  <c r="EN35" i="9"/>
  <c r="E41" i="9"/>
  <c r="LB17" i="9"/>
  <c r="MG53" i="9"/>
  <c r="JR41" i="9"/>
  <c r="JK32" i="9"/>
  <c r="FS41" i="9"/>
  <c r="GU26" i="9"/>
  <c r="AN74" i="9"/>
  <c r="MA14" i="9"/>
  <c r="OQ14" i="9"/>
  <c r="AM65" i="9"/>
  <c r="AM62" i="9"/>
  <c r="FV17" i="9"/>
  <c r="II14" i="9"/>
  <c r="NP65" i="9"/>
  <c r="HB26" i="9"/>
  <c r="NI20" i="9"/>
  <c r="EL65" i="9"/>
  <c r="JQ20" i="9"/>
  <c r="NR26" i="9"/>
  <c r="GU65" i="9"/>
  <c r="NR23" i="9"/>
  <c r="IJ38" i="9"/>
  <c r="F35" i="9"/>
  <c r="IL32" i="9"/>
  <c r="FV65" i="9"/>
  <c r="KS68" i="9"/>
  <c r="FM38" i="9"/>
  <c r="AP47" i="9"/>
  <c r="IL23" i="9"/>
  <c r="OQ68" i="9"/>
  <c r="MA47" i="9"/>
  <c r="EK38" i="9"/>
  <c r="E62" i="9"/>
  <c r="IC26" i="9"/>
  <c r="AM35" i="9"/>
  <c r="NR68" i="9"/>
  <c r="II29" i="9"/>
  <c r="F41" i="9"/>
  <c r="BU50" i="9"/>
  <c r="NP26" i="9"/>
  <c r="MA71" i="9"/>
  <c r="F32" i="9"/>
  <c r="FS47" i="9"/>
  <c r="KS17" i="9"/>
  <c r="KY11" i="9"/>
  <c r="II38" i="9"/>
  <c r="HA38" i="9"/>
  <c r="BV50" i="9"/>
  <c r="NO11" i="9"/>
  <c r="EN68" i="9"/>
  <c r="KS20" i="9"/>
  <c r="MG14" i="9"/>
  <c r="H26" i="9"/>
  <c r="GU32" i="9"/>
  <c r="NR29" i="9"/>
  <c r="BO41" i="9"/>
  <c r="AP62" i="9"/>
  <c r="JT50" i="9"/>
  <c r="IL11" i="9"/>
  <c r="FS56" i="9"/>
  <c r="BV38" i="9"/>
  <c r="MH41" i="9"/>
  <c r="BU26" i="9"/>
  <c r="KZ29" i="9"/>
  <c r="BU59" i="9"/>
  <c r="H68" i="9"/>
  <c r="FM20" i="9"/>
  <c r="NR71" i="9"/>
  <c r="HB59" i="9"/>
  <c r="EN20" i="9"/>
  <c r="FM65" i="9"/>
  <c r="BV47" i="9"/>
  <c r="BU65" i="9"/>
  <c r="JT65" i="9"/>
  <c r="NP56" i="9"/>
  <c r="GU17" i="9"/>
  <c r="NP50" i="9"/>
  <c r="IJ71" i="9"/>
  <c r="GU29" i="9"/>
  <c r="KS26" i="9"/>
  <c r="FT29" i="9"/>
  <c r="HB11" i="9"/>
  <c r="MG23" i="9"/>
  <c r="KY38" i="9"/>
  <c r="MG56" i="9"/>
  <c r="GU44" i="9"/>
  <c r="FT32" i="9"/>
  <c r="JT32" i="9"/>
  <c r="FS14" i="9"/>
  <c r="AP74" i="9"/>
  <c r="JK38" i="9"/>
  <c r="FS53" i="9"/>
  <c r="FM62" i="9"/>
  <c r="KY17" i="9"/>
  <c r="F44" i="9"/>
  <c r="HB44" i="9"/>
  <c r="FV59" i="9"/>
  <c r="EN41" i="9"/>
  <c r="LB62" i="9"/>
  <c r="H41" i="9"/>
  <c r="E71" i="9"/>
  <c r="AM32" i="9"/>
  <c r="HD50" i="9"/>
  <c r="MJ71" i="9"/>
  <c r="HD32" i="9"/>
  <c r="NI17" i="9"/>
  <c r="EN14" i="9"/>
  <c r="MJ17" i="9"/>
  <c r="F53" i="9"/>
  <c r="E35" i="9"/>
  <c r="HB47" i="9"/>
  <c r="KS14" i="9"/>
  <c r="H65" i="9"/>
  <c r="E32" i="9"/>
  <c r="BO59" i="9"/>
  <c r="KZ32" i="9"/>
  <c r="KY47" i="9"/>
  <c r="AM26" i="9"/>
  <c r="KS62" i="9"/>
  <c r="BX44" i="9"/>
  <c r="CW29" i="9"/>
  <c r="IC17" i="9"/>
  <c r="KZ38" i="9"/>
  <c r="JR29" i="9"/>
  <c r="E47" i="9"/>
  <c r="LB47" i="9"/>
  <c r="FT44" i="9"/>
  <c r="JQ14" i="9"/>
  <c r="JR32" i="9"/>
  <c r="KZ71" i="9"/>
  <c r="MH11" i="9"/>
  <c r="H32" i="9"/>
  <c r="EN59" i="9"/>
  <c r="MA59" i="9"/>
  <c r="NI35" i="9"/>
  <c r="II41" i="9"/>
  <c r="BX29" i="9"/>
  <c r="EN32" i="9"/>
  <c r="NO65" i="9"/>
  <c r="BO74" i="9"/>
  <c r="EK17" i="9"/>
  <c r="CW41" i="9"/>
  <c r="NP62" i="9"/>
  <c r="BU29" i="9"/>
  <c r="AP68" i="9"/>
  <c r="E50" i="9"/>
  <c r="JT44" i="9"/>
  <c r="NO68" i="9"/>
  <c r="II50" i="9"/>
  <c r="IJ23" i="9"/>
  <c r="BU38" i="9"/>
  <c r="HD44" i="9"/>
  <c r="KS71" i="9"/>
  <c r="EL38" i="9"/>
  <c r="EK65" i="9"/>
  <c r="NP44" i="9"/>
  <c r="HD20" i="9"/>
  <c r="MJ32" i="9"/>
  <c r="NO59" i="9"/>
  <c r="GU20" i="9"/>
  <c r="LB71" i="9"/>
  <c r="MH53" i="9"/>
  <c r="MA56" i="9"/>
  <c r="OQ62" i="9"/>
  <c r="OQ47" i="9"/>
  <c r="JR44" i="9"/>
  <c r="MH26" i="9"/>
  <c r="AP59" i="9"/>
  <c r="IL59" i="9"/>
  <c r="AN35" i="9"/>
  <c r="MJ47" i="9"/>
  <c r="II23" i="9"/>
  <c r="MG68" i="9"/>
  <c r="HA53" i="9"/>
  <c r="HB71" i="9"/>
  <c r="BU68" i="9"/>
  <c r="KS50" i="9"/>
  <c r="FM29" i="9"/>
  <c r="FT35" i="9"/>
  <c r="IC56" i="9"/>
  <c r="NI41" i="9"/>
  <c r="AM29" i="9"/>
  <c r="BX26" i="9"/>
  <c r="NI29" i="9"/>
  <c r="FS32" i="9"/>
  <c r="JT38" i="9"/>
  <c r="IC71" i="9"/>
  <c r="FV29" i="9"/>
  <c r="FV44" i="9"/>
  <c r="MG44" i="9"/>
  <c r="CW68" i="9"/>
  <c r="AM38" i="9"/>
  <c r="KY59" i="9"/>
  <c r="AG26" i="9"/>
  <c r="HD62" i="9"/>
  <c r="LB56" i="9"/>
  <c r="IL38" i="9"/>
  <c r="NO47" i="9"/>
  <c r="LB65" i="9"/>
  <c r="EN29" i="9"/>
  <c r="MG59" i="9"/>
  <c r="GU68" i="9"/>
  <c r="II59" i="9"/>
  <c r="KS44" i="9"/>
  <c r="HD68" i="9"/>
  <c r="IL68" i="9"/>
  <c r="MJ38" i="9"/>
  <c r="AM71" i="9"/>
  <c r="GU38" i="9"/>
  <c r="EN23" i="9"/>
  <c r="JK56" i="9"/>
  <c r="NP41" i="9"/>
  <c r="EN17" i="9"/>
  <c r="NI14" i="9"/>
  <c r="MA35" i="9"/>
  <c r="OQ56" i="9"/>
  <c r="EL14" i="9"/>
  <c r="KY26" i="9"/>
  <c r="FT59" i="9"/>
  <c r="JR11" i="9"/>
  <c r="JR62" i="9"/>
  <c r="BV59" i="9"/>
  <c r="E59" i="9"/>
  <c r="HA17" i="9"/>
  <c r="MH44" i="9"/>
  <c r="E56" i="9"/>
  <c r="HB53" i="9"/>
  <c r="GU50" i="9"/>
  <c r="EK20" i="9"/>
  <c r="NI44" i="9"/>
  <c r="BX53" i="9"/>
  <c r="JT62" i="9"/>
  <c r="MH14" i="9"/>
  <c r="II32" i="9"/>
  <c r="KZ59" i="9"/>
  <c r="FM44" i="9"/>
  <c r="CW53" i="9"/>
  <c r="FM35" i="9"/>
  <c r="LB20" i="9"/>
  <c r="NR35" i="9"/>
  <c r="BO29" i="9"/>
  <c r="EN44" i="9"/>
  <c r="BX56" i="9"/>
  <c r="JQ35" i="9"/>
  <c r="HA35" i="9"/>
  <c r="FS35" i="9"/>
  <c r="FM41" i="9"/>
  <c r="IJ65" i="9"/>
  <c r="JQ38" i="9"/>
  <c r="JK35" i="9"/>
  <c r="KZ44" i="9"/>
  <c r="AG56" i="9"/>
  <c r="IJ62" i="9"/>
  <c r="HD11" i="9"/>
  <c r="FT47" i="9"/>
  <c r="IL26" i="9"/>
  <c r="EN38" i="9"/>
  <c r="MG38" i="9"/>
  <c r="AN53" i="9"/>
  <c r="JQ26" i="9"/>
  <c r="NI53" i="9"/>
  <c r="JQ32" i="9"/>
  <c r="NO53" i="9"/>
  <c r="KZ56" i="9"/>
  <c r="AP71" i="9"/>
  <c r="FT65" i="9"/>
  <c r="NO35" i="9"/>
  <c r="IC53" i="9"/>
  <c r="MA38" i="9"/>
  <c r="MH20" i="9"/>
  <c r="KS32" i="9"/>
  <c r="EL41" i="9"/>
  <c r="BV53" i="9"/>
  <c r="FT56" i="9"/>
  <c r="F29" i="9"/>
  <c r="IC59" i="9"/>
  <c r="IC50" i="9"/>
  <c r="IL65" i="9"/>
  <c r="GU14" i="9"/>
  <c r="JQ65" i="9"/>
  <c r="BO53" i="9"/>
  <c r="FT38" i="9"/>
  <c r="KS11" i="9"/>
  <c r="NP71" i="9"/>
  <c r="FT62" i="9"/>
  <c r="FS71" i="9"/>
  <c r="JK62" i="9"/>
  <c r="BO71" i="9"/>
  <c r="GU71" i="9"/>
  <c r="JK11" i="9"/>
  <c r="BO26" i="9"/>
  <c r="BX65" i="9"/>
  <c r="BV35" i="9"/>
  <c r="FV68" i="9"/>
  <c r="KY56" i="9"/>
  <c r="JQ62" i="9"/>
  <c r="IL14" i="9"/>
  <c r="JR65" i="9"/>
  <c r="KZ14" i="9"/>
  <c r="EK71" i="9"/>
  <c r="II71" i="9"/>
  <c r="IC44" i="9"/>
  <c r="NP68" i="9"/>
  <c r="NO14" i="9"/>
  <c r="MG20" i="9"/>
  <c r="E74" i="9"/>
  <c r="AM56" i="9"/>
  <c r="EN71" i="9"/>
  <c r="IC14" i="9"/>
  <c r="KS65" i="9"/>
  <c r="F62" i="9"/>
  <c r="MJ68" i="9"/>
  <c r="NO71" i="9"/>
  <c r="AP56" i="9"/>
  <c r="MH32" i="9"/>
  <c r="DD71" i="9"/>
  <c r="MG50" i="9"/>
  <c r="F38" i="9"/>
  <c r="MA41" i="9"/>
  <c r="MJ20" i="9"/>
  <c r="AN62" i="9"/>
  <c r="HD29" i="9"/>
  <c r="EK35" i="9"/>
  <c r="NR41" i="9"/>
  <c r="H29" i="9"/>
  <c r="FM26" i="9"/>
  <c r="MA50" i="9"/>
  <c r="HD41" i="9"/>
  <c r="KZ68" i="9"/>
  <c r="AN59" i="9"/>
  <c r="IC65" i="9"/>
  <c r="IJ14" i="9"/>
  <c r="MH50" i="9"/>
  <c r="II44" i="9"/>
  <c r="JK14" i="9"/>
  <c r="AN41" i="9"/>
  <c r="FV41" i="9"/>
  <c r="JQ41" i="9"/>
  <c r="AM68" i="9"/>
  <c r="JR71" i="9"/>
  <c r="KY68" i="9"/>
  <c r="MG47" i="9"/>
  <c r="JR56" i="9"/>
  <c r="EE71" i="9"/>
  <c r="H23" i="9"/>
  <c r="BO38" i="9"/>
  <c r="EK14" i="9"/>
  <c r="II17" i="9"/>
  <c r="EL20" i="9"/>
  <c r="FV62" i="9"/>
  <c r="JQ47" i="9"/>
  <c r="FV47" i="9"/>
  <c r="FM59" i="9"/>
  <c r="OQ71" i="9"/>
  <c r="JQ53" i="9"/>
  <c r="MA17" i="9"/>
  <c r="JK41" i="9"/>
  <c r="KS53" i="9"/>
  <c r="JR38" i="9"/>
  <c r="AN26" i="9"/>
  <c r="KZ20" i="9"/>
  <c r="KZ41" i="9"/>
  <c r="F59" i="9"/>
  <c r="JQ56" i="9"/>
  <c r="H44" i="9"/>
  <c r="HB14" i="9"/>
  <c r="AG32" i="9"/>
  <c r="NI62" i="9"/>
  <c r="FS11" i="9"/>
  <c r="EL29" i="9"/>
  <c r="MA53" i="9"/>
  <c r="FV14" i="9"/>
  <c r="BV62" i="9"/>
  <c r="JT59" i="9"/>
  <c r="OQ38" i="9"/>
  <c r="BO68" i="9"/>
  <c r="OQ20" i="9"/>
  <c r="NI68" i="9"/>
  <c r="JT53" i="9"/>
  <c r="FM68" i="9"/>
  <c r="MJ26" i="9"/>
  <c r="CW35" i="9"/>
  <c r="H35" i="9"/>
  <c r="CW71" i="9"/>
  <c r="MG41" i="9"/>
  <c r="IJ29" i="9"/>
  <c r="HD14" i="9"/>
  <c r="LB53" i="9"/>
  <c r="HD65" i="9"/>
  <c r="JR47" i="9"/>
  <c r="FT23" i="9"/>
  <c r="OQ35" i="9"/>
  <c r="BV32" i="9"/>
  <c r="KY14" i="9"/>
  <c r="CW32" i="9"/>
  <c r="EK32" i="9"/>
  <c r="GU56" i="9"/>
  <c r="BO62" i="9"/>
  <c r="MJ35" i="9"/>
  <c r="EL17" i="9"/>
  <c r="LB29" i="9"/>
  <c r="AG71" i="9"/>
  <c r="HB65" i="9"/>
  <c r="CW65" i="9"/>
  <c r="BV41" i="9"/>
  <c r="KS35" i="9"/>
  <c r="KZ26" i="9"/>
  <c r="IJ68" i="9"/>
  <c r="MJ62" i="9"/>
  <c r="LB23" i="9"/>
  <c r="JK65" i="9"/>
  <c r="AN32" i="9"/>
  <c r="F74" i="9"/>
  <c r="OQ44" i="9"/>
  <c r="OQ41" i="9"/>
  <c r="NI11" i="9"/>
  <c r="IC11" i="9"/>
  <c r="NP47" i="9"/>
  <c r="JQ23" i="9"/>
  <c r="IJ20" i="9"/>
  <c r="NI32" i="9"/>
  <c r="MA65" i="9"/>
  <c r="GU11" i="9"/>
  <c r="FM17" i="9"/>
  <c r="EK29" i="9"/>
  <c r="JQ11" i="9"/>
  <c r="FT20" i="9"/>
  <c r="JT17" i="9"/>
  <c r="CW26" i="9"/>
  <c r="LB41" i="9"/>
  <c r="IJ53" i="9"/>
  <c r="AP65" i="9"/>
  <c r="FT41" i="9"/>
  <c r="JK44" i="9"/>
  <c r="HD26" i="9"/>
  <c r="II68" i="9"/>
  <c r="CW47" i="9"/>
  <c r="H71" i="9"/>
  <c r="JQ59" i="9"/>
  <c r="BU53" i="9"/>
  <c r="JT26" i="9"/>
  <c r="HD71" i="9"/>
  <c r="IL50" i="9"/>
  <c r="NR65" i="9"/>
  <c r="NR53" i="9"/>
  <c r="FV38" i="9"/>
  <c r="HA68" i="9"/>
  <c r="EL62" i="9"/>
  <c r="IJ26" i="9"/>
  <c r="BU35" i="9"/>
  <c r="NI47" i="9"/>
  <c r="NO41" i="9"/>
  <c r="JR53" i="9"/>
  <c r="AM74" i="9"/>
  <c r="BV71" i="9"/>
  <c r="F56" i="9"/>
  <c r="NI23" i="9"/>
  <c r="GU23" i="9"/>
  <c r="HA62" i="9"/>
  <c r="DF71" i="9"/>
  <c r="NO56" i="9"/>
  <c r="EK44" i="9"/>
  <c r="AN47" i="9"/>
  <c r="KY44" i="9"/>
  <c r="MG62" i="9"/>
  <c r="MH35" i="9"/>
  <c r="HB17" i="9"/>
  <c r="E26" i="9"/>
  <c r="BX38" i="9"/>
  <c r="HD53" i="9"/>
  <c r="NR20" i="9"/>
  <c r="HB20" i="9"/>
  <c r="KZ35" i="9"/>
  <c r="JK68" i="9"/>
  <c r="MA11" i="9"/>
  <c r="NR32" i="9"/>
  <c r="MH29" i="9"/>
  <c r="KS41" i="9"/>
  <c r="JK17" i="9"/>
  <c r="JK20" i="9"/>
  <c r="BX47" i="9"/>
  <c r="NO20" i="9"/>
  <c r="KS56" i="9"/>
  <c r="NI50" i="9"/>
  <c r="BX68" i="9"/>
  <c r="IL44" i="9"/>
  <c r="FV53" i="9"/>
  <c r="MJ65" i="9"/>
  <c r="DC71" i="9"/>
  <c r="NP53" i="9"/>
  <c r="NP23" i="9"/>
  <c r="IC62" i="9"/>
  <c r="NP35" i="9"/>
  <c r="GU59" i="9"/>
  <c r="MG29" i="9"/>
  <c r="FV35" i="9"/>
  <c r="FV23" i="9"/>
  <c r="NP17" i="9"/>
  <c r="HB23" i="9"/>
  <c r="IL53" i="9"/>
  <c r="LB38" i="9"/>
  <c r="AN44" i="9"/>
  <c r="IL47" i="9"/>
  <c r="IL17" i="9"/>
  <c r="KY20" i="9"/>
  <c r="KY35" i="9"/>
  <c r="OQ50" i="9"/>
  <c r="AN65" i="9"/>
  <c r="LB26" i="9"/>
  <c r="FV56" i="9"/>
  <c r="BV26" i="9"/>
  <c r="MJ56" i="9"/>
  <c r="FS20" i="9"/>
  <c r="KS59" i="9"/>
  <c r="NI59" i="9"/>
  <c r="BU44" i="9"/>
  <c r="FS26" i="9"/>
  <c r="JR14" i="9"/>
  <c r="NP59" i="9"/>
  <c r="AP35" i="9"/>
  <c r="MA68" i="9"/>
  <c r="KY50" i="9"/>
  <c r="EK68" i="9"/>
  <c r="JT14" i="9"/>
  <c r="FM71" i="9"/>
  <c r="JQ71" i="9"/>
  <c r="AP26" i="9"/>
  <c r="LB11" i="9"/>
  <c r="NO29" i="9"/>
  <c r="JT29" i="9"/>
  <c r="HA29" i="9"/>
  <c r="MH71" i="9"/>
  <c r="BX35" i="9"/>
  <c r="FM23" i="9"/>
  <c r="MJ50" i="9"/>
  <c r="FS29" i="9"/>
  <c r="AG65" i="9"/>
  <c r="FV71" i="9"/>
  <c r="MA29" i="9"/>
  <c r="BU47" i="9"/>
  <c r="KS38" i="9"/>
  <c r="NP20" i="9"/>
  <c r="MH68" i="9"/>
  <c r="JT41" i="9"/>
  <c r="JK23" i="9"/>
  <c r="IC35" i="9"/>
  <c r="FT14" i="9"/>
  <c r="FT68" i="9"/>
  <c r="AG59" i="9"/>
  <c r="HD38" i="9"/>
  <c r="AG38" i="9"/>
  <c r="KY32" i="9"/>
  <c r="F65" i="9"/>
  <c r="EN62" i="9"/>
  <c r="F71" i="9"/>
  <c r="MJ14" i="9"/>
  <c r="HB50" i="9"/>
  <c r="BO35" i="9"/>
  <c r="KZ11" i="9"/>
  <c r="JQ50" i="9"/>
  <c r="HA11" i="9"/>
  <c r="KY53" i="9"/>
  <c r="NO23" i="9"/>
  <c r="MA44" i="9"/>
  <c r="II26" i="9"/>
  <c r="NO50" i="9"/>
  <c r="EN11" i="9"/>
  <c r="EL23" i="9"/>
  <c r="JQ68" i="9"/>
  <c r="AG68" i="9"/>
  <c r="NP32" i="9"/>
  <c r="IJ44" i="9"/>
  <c r="EN26" i="9"/>
  <c r="CW50" i="9"/>
  <c r="HA26" i="9"/>
  <c r="BX59" i="9"/>
  <c r="H62" i="9"/>
  <c r="FT11" i="9"/>
  <c r="EL71" i="9"/>
  <c r="KZ53" i="9"/>
  <c r="IL62" i="9"/>
  <c r="AP38" i="9"/>
  <c r="NR38" i="9"/>
  <c r="BV29" i="9"/>
  <c r="JR17" i="9"/>
  <c r="AP41" i="9"/>
  <c r="IL56" i="9"/>
  <c r="E65" i="9"/>
  <c r="FM32" i="9"/>
  <c r="JT11" i="9"/>
  <c r="MA20" i="9"/>
  <c r="AN29" i="9"/>
  <c r="F47" i="9"/>
  <c r="GU35" i="9"/>
  <c r="IC68" i="9"/>
  <c r="IJ17" i="9"/>
  <c r="BU41" i="9"/>
  <c r="MH47" i="9"/>
  <c r="E68" i="9"/>
  <c r="LB14" i="9"/>
  <c r="MJ59" i="9"/>
  <c r="MJ11" i="9"/>
  <c r="AM41" i="9"/>
  <c r="H53" i="9"/>
  <c r="MG32" i="9"/>
  <c r="AP50" i="9"/>
  <c r="KS29" i="9"/>
  <c r="JK59" i="9"/>
  <c r="MH38" i="9"/>
  <c r="NP29" i="9"/>
  <c r="LB68" i="9"/>
  <c r="NR62" i="9"/>
  <c r="MG17" i="9"/>
  <c r="MJ23" i="9"/>
  <c r="IJ50" i="9"/>
  <c r="HB32" i="9"/>
  <c r="LB32" i="9"/>
  <c r="EK59" i="9"/>
  <c r="F26" i="9"/>
  <c r="HA20" i="9"/>
  <c r="EK26" i="9"/>
  <c r="AM59" i="9"/>
  <c r="II20" i="9"/>
  <c r="KY23" i="9"/>
  <c r="NI38" i="9"/>
  <c r="GU53" i="9"/>
  <c r="JR35" i="9"/>
  <c r="HA44" i="9"/>
  <c r="FS68" i="9"/>
  <c r="BO32" i="9"/>
  <c r="FT71" i="9"/>
  <c r="NO17" i="9"/>
  <c r="IL71" i="9"/>
  <c r="BU56" i="9"/>
  <c r="HD59" i="9"/>
  <c r="HA71" i="9"/>
  <c r="NR50" i="9"/>
  <c r="KY65" i="9"/>
  <c r="LB50" i="9"/>
  <c r="NR17" i="9"/>
  <c r="BV56" i="9"/>
  <c r="II11" i="9"/>
  <c r="MJ29" i="9"/>
  <c r="NO32" i="9"/>
  <c r="JT71" i="9"/>
  <c r="BO50" i="9"/>
  <c r="NR14" i="9"/>
  <c r="NR44" i="9"/>
  <c r="MG65" i="9"/>
  <c r="IJ59" i="9"/>
  <c r="FS17" i="9"/>
  <c r="MA62" i="9"/>
  <c r="AG74" i="9"/>
  <c r="NI65" i="9"/>
  <c r="HA50" i="9"/>
  <c r="NI26" i="9"/>
  <c r="KZ47" i="9"/>
  <c r="KY41" i="9"/>
  <c r="IC38" i="9"/>
  <c r="JR59" i="9"/>
  <c r="IC20" i="9"/>
  <c r="EL11" i="9"/>
  <c r="JR20" i="9"/>
  <c r="BX50" i="9"/>
  <c r="MH17" i="9"/>
  <c r="MJ41" i="9"/>
  <c r="BU62" i="9"/>
  <c r="OQ32" i="9"/>
  <c r="OQ23" i="9"/>
  <c r="NO38" i="9"/>
  <c r="JK53" i="9"/>
  <c r="JT23" i="9"/>
  <c r="OQ65" i="9"/>
  <c r="LB44" i="9"/>
  <c r="NO44" i="9"/>
  <c r="FM11" i="9"/>
  <c r="F50" i="9"/>
  <c r="IJ47" i="9"/>
  <c r="HA23" i="9"/>
  <c r="NI56" i="9"/>
  <c r="AP32" i="9"/>
  <c r="F12" i="6"/>
  <c r="AG243" i="6"/>
  <c r="E45" i="6"/>
  <c r="E13" i="6"/>
  <c r="F13" i="6"/>
  <c r="H84" i="6"/>
  <c r="E11" i="6"/>
  <c r="H271" i="6"/>
  <c r="AG16" i="6"/>
  <c r="H305" i="6"/>
  <c r="F308" i="6"/>
  <c r="F264" i="6"/>
  <c r="AG239" i="6"/>
  <c r="AG11" i="6"/>
  <c r="H13" i="6"/>
  <c r="F239" i="6"/>
  <c r="E12" i="6"/>
  <c r="H238" i="6"/>
  <c r="F252" i="6"/>
  <c r="H12" i="6"/>
  <c r="E25" i="6"/>
  <c r="AG23" i="6"/>
  <c r="H151" i="6"/>
  <c r="F11" i="6"/>
  <c r="AG159" i="6"/>
  <c r="F296" i="6"/>
  <c r="H335" i="6"/>
  <c r="F17" i="6"/>
  <c r="AG325" i="6"/>
  <c r="AG13" i="6"/>
  <c r="E318" i="6"/>
  <c r="F184" i="6"/>
  <c r="F139" i="6"/>
  <c r="E190" i="6"/>
  <c r="E53" i="6"/>
  <c r="AG212" i="6"/>
  <c r="H303" i="6"/>
  <c r="AG78" i="6"/>
  <c r="F166" i="6"/>
  <c r="AG240" i="6"/>
  <c r="F51" i="6"/>
  <c r="E197" i="6"/>
  <c r="AG122" i="6"/>
  <c r="F301" i="6"/>
  <c r="AG309" i="6"/>
  <c r="H14" i="6"/>
  <c r="F219" i="6"/>
  <c r="F189" i="6"/>
  <c r="F276" i="6"/>
  <c r="H336" i="6"/>
  <c r="F141" i="6"/>
  <c r="E72" i="6"/>
  <c r="E51" i="6"/>
  <c r="E154" i="6"/>
  <c r="AG299" i="6"/>
  <c r="F153" i="6"/>
  <c r="E268" i="6"/>
  <c r="H11" i="6"/>
  <c r="AG234" i="6"/>
  <c r="AG193" i="6"/>
  <c r="E15" i="6"/>
  <c r="F248" i="6"/>
  <c r="F330" i="6"/>
  <c r="H235" i="6"/>
  <c r="AG333" i="6"/>
  <c r="H220" i="6"/>
  <c r="AG74" i="6"/>
  <c r="H162" i="6"/>
  <c r="AG303" i="6"/>
  <c r="AG247" i="6"/>
  <c r="E323" i="6"/>
  <c r="E252" i="6"/>
  <c r="AG12" i="6"/>
  <c r="H81" i="6"/>
  <c r="E156" i="6"/>
  <c r="F265" i="6"/>
  <c r="E219" i="6"/>
  <c r="AG219" i="6"/>
  <c r="AG190" i="6"/>
  <c r="E327" i="6"/>
  <c r="H277" i="6"/>
  <c r="H318" i="6"/>
  <c r="H307" i="6"/>
  <c r="AG52" i="6"/>
  <c r="AG249" i="6"/>
  <c r="AG251" i="6"/>
  <c r="E44" i="6"/>
  <c r="H210" i="6"/>
  <c r="AG192" i="6"/>
  <c r="H239" i="6"/>
  <c r="E78" i="6"/>
  <c r="H43" i="6"/>
  <c r="H78" i="6"/>
  <c r="H279" i="6"/>
  <c r="H74" i="6"/>
  <c r="F244" i="6"/>
  <c r="AG318" i="6"/>
  <c r="AG125" i="6"/>
  <c r="E280" i="6"/>
  <c r="H219" i="6"/>
  <c r="AG218" i="6"/>
  <c r="E113" i="6"/>
  <c r="F208" i="6"/>
  <c r="AG265" i="6"/>
  <c r="F273" i="6"/>
  <c r="F70" i="6"/>
  <c r="AG167" i="6"/>
  <c r="E236" i="6"/>
  <c r="E83" i="6"/>
  <c r="AG180" i="6"/>
  <c r="E165" i="6"/>
  <c r="AG43" i="6"/>
  <c r="F291" i="6"/>
  <c r="AG158" i="6"/>
  <c r="F331" i="6"/>
  <c r="AG327" i="6"/>
  <c r="F27" i="6"/>
  <c r="F165" i="6"/>
  <c r="H280" i="6"/>
  <c r="AG15" i="6"/>
  <c r="E160" i="6"/>
  <c r="AG216" i="6"/>
  <c r="E166" i="6"/>
  <c r="H264" i="6"/>
  <c r="H70" i="6"/>
  <c r="E300" i="6"/>
  <c r="E54" i="6"/>
  <c r="F56" i="6"/>
  <c r="F19" i="6"/>
  <c r="E281" i="6"/>
  <c r="AG14" i="6"/>
  <c r="H137" i="6"/>
  <c r="H47" i="6"/>
  <c r="AG301" i="6"/>
  <c r="H251" i="6"/>
  <c r="AG28" i="6"/>
  <c r="F298" i="6"/>
  <c r="E169" i="6"/>
  <c r="E153" i="6"/>
  <c r="AG263" i="6"/>
  <c r="F212" i="6"/>
  <c r="AG73" i="6"/>
  <c r="F300" i="6"/>
  <c r="AG326" i="6"/>
  <c r="H294" i="6"/>
  <c r="H196" i="6"/>
  <c r="AG72" i="6"/>
  <c r="H269" i="6"/>
  <c r="H71" i="6"/>
  <c r="E188" i="6"/>
  <c r="H223" i="6"/>
  <c r="H21" i="6"/>
  <c r="H211" i="6"/>
  <c r="H236" i="6"/>
  <c r="F303" i="6"/>
  <c r="H306" i="6"/>
  <c r="F250" i="6"/>
  <c r="F207" i="6"/>
  <c r="F125" i="6"/>
  <c r="E246" i="6"/>
  <c r="AG18" i="6"/>
  <c r="H125" i="6"/>
  <c r="E139" i="6"/>
  <c r="E319" i="6"/>
  <c r="F53" i="6"/>
  <c r="E207" i="6"/>
  <c r="E276" i="6"/>
  <c r="H182" i="6"/>
  <c r="F218" i="6"/>
  <c r="E126" i="6"/>
  <c r="AG163" i="6"/>
  <c r="H76" i="6"/>
  <c r="E151" i="6"/>
  <c r="H156" i="6"/>
  <c r="E304" i="6"/>
  <c r="F52" i="6"/>
  <c r="H45" i="6"/>
  <c r="F24" i="6"/>
  <c r="E186" i="6"/>
  <c r="E334" i="6"/>
  <c r="F82" i="6"/>
  <c r="AG281" i="6"/>
  <c r="H275" i="6"/>
  <c r="AG323" i="6"/>
  <c r="AG54" i="6"/>
  <c r="F306" i="6"/>
  <c r="E262" i="6"/>
  <c r="H140" i="6"/>
  <c r="E80" i="6"/>
  <c r="AG206" i="6"/>
  <c r="F206" i="6"/>
  <c r="F81" i="6"/>
  <c r="F324" i="6"/>
  <c r="F275" i="6"/>
  <c r="E138" i="6"/>
  <c r="E46" i="6"/>
  <c r="AG224" i="6"/>
  <c r="E49" i="6"/>
  <c r="H325" i="6"/>
  <c r="H75" i="6"/>
  <c r="E178" i="6"/>
  <c r="H249" i="6"/>
  <c r="AG136" i="6"/>
  <c r="H150" i="6"/>
  <c r="AG272" i="6"/>
  <c r="H337" i="6"/>
  <c r="H247" i="6"/>
  <c r="E163" i="6"/>
  <c r="H157" i="6"/>
  <c r="E136" i="6"/>
  <c r="H292" i="6"/>
  <c r="F280" i="6"/>
  <c r="E161" i="6"/>
  <c r="H216" i="6"/>
  <c r="E189" i="6"/>
  <c r="H217" i="6"/>
  <c r="E293" i="6"/>
  <c r="F193" i="6"/>
  <c r="E162" i="6"/>
  <c r="AG184" i="6"/>
  <c r="AG296" i="6"/>
  <c r="AG271" i="6"/>
  <c r="H213" i="6"/>
  <c r="E326" i="6"/>
  <c r="H55" i="6"/>
  <c r="H183" i="6"/>
  <c r="E272" i="6"/>
  <c r="E182" i="6"/>
  <c r="F304" i="6"/>
  <c r="AG237" i="6"/>
  <c r="E321" i="6"/>
  <c r="AG140" i="6"/>
  <c r="H207" i="6"/>
  <c r="F124" i="6"/>
  <c r="H167" i="6"/>
  <c r="E74" i="6"/>
  <c r="E196" i="6"/>
  <c r="H159" i="6"/>
  <c r="H191" i="6"/>
  <c r="F223" i="6"/>
  <c r="AG182" i="6"/>
  <c r="H23" i="6"/>
  <c r="H272" i="6"/>
  <c r="AG195" i="6"/>
  <c r="AG321" i="6"/>
  <c r="H17" i="6"/>
  <c r="H212" i="6"/>
  <c r="F221" i="6"/>
  <c r="F253" i="6"/>
  <c r="H180" i="6"/>
  <c r="F169" i="6"/>
  <c r="AG273" i="6"/>
  <c r="AG235" i="6"/>
  <c r="E243" i="6"/>
  <c r="H50" i="6"/>
  <c r="E158" i="6"/>
  <c r="F295" i="6"/>
  <c r="AG244" i="6"/>
  <c r="E56" i="6"/>
  <c r="E157" i="6"/>
  <c r="F113" i="6"/>
  <c r="E43" i="6"/>
  <c r="E55" i="6"/>
  <c r="AG300" i="6"/>
  <c r="F152" i="6"/>
  <c r="H169" i="6"/>
  <c r="H22" i="6"/>
  <c r="AG44" i="6"/>
  <c r="H141" i="6"/>
  <c r="E194" i="6"/>
  <c r="H222" i="6"/>
  <c r="E22" i="6"/>
  <c r="AG56" i="6"/>
  <c r="F183" i="6"/>
  <c r="E235" i="6"/>
  <c r="H304" i="6"/>
  <c r="F222" i="6"/>
  <c r="AG246" i="6"/>
  <c r="H26" i="6"/>
  <c r="H77" i="6"/>
  <c r="AG27" i="6"/>
  <c r="F243" i="6"/>
  <c r="E184" i="6"/>
  <c r="F180" i="6"/>
  <c r="H206" i="6"/>
  <c r="E290" i="6"/>
  <c r="F54" i="6"/>
  <c r="E303" i="6"/>
  <c r="AG157" i="6"/>
  <c r="F160" i="6"/>
  <c r="H28" i="6"/>
  <c r="F335" i="6"/>
  <c r="E180" i="6"/>
  <c r="E211" i="6"/>
  <c r="F240" i="6"/>
  <c r="E307" i="6"/>
  <c r="E242" i="6"/>
  <c r="F297" i="6"/>
  <c r="E192" i="6"/>
  <c r="H262" i="6"/>
  <c r="E241" i="6"/>
  <c r="AG217" i="6"/>
  <c r="H184" i="6"/>
  <c r="F46" i="6"/>
  <c r="E27" i="6"/>
  <c r="H248" i="6"/>
  <c r="E47" i="6"/>
  <c r="F45" i="6"/>
  <c r="E20" i="6"/>
  <c r="H295" i="6"/>
  <c r="F48" i="6"/>
  <c r="AG306" i="6"/>
  <c r="AG53" i="6"/>
  <c r="AG55" i="6"/>
  <c r="AG139" i="6"/>
  <c r="H20" i="6"/>
  <c r="H298" i="6"/>
  <c r="F84" i="6"/>
  <c r="H178" i="6"/>
  <c r="F267" i="6"/>
  <c r="F123" i="6"/>
  <c r="AG291" i="6"/>
  <c r="F76" i="6"/>
  <c r="E218" i="6"/>
  <c r="E195" i="6"/>
  <c r="AG332" i="6"/>
  <c r="F22" i="6"/>
  <c r="E335" i="6"/>
  <c r="AG308" i="6"/>
  <c r="H158" i="6"/>
  <c r="H309" i="6"/>
  <c r="AG335" i="6"/>
  <c r="F268" i="6"/>
  <c r="F178" i="6"/>
  <c r="H56" i="6"/>
  <c r="H27" i="6"/>
  <c r="E225" i="6"/>
  <c r="F238" i="6"/>
  <c r="H73" i="6"/>
  <c r="AG24" i="6"/>
  <c r="E296" i="6"/>
  <c r="H16" i="6"/>
  <c r="AG262" i="6"/>
  <c r="AG154" i="6"/>
  <c r="E234" i="6"/>
  <c r="AG165" i="6"/>
  <c r="AG292" i="6"/>
  <c r="H246" i="6"/>
  <c r="F186" i="6"/>
  <c r="AG295" i="6"/>
  <c r="AG223" i="6"/>
  <c r="E216" i="6"/>
  <c r="AG279" i="6"/>
  <c r="F72" i="6"/>
  <c r="E77" i="6"/>
  <c r="F334" i="6"/>
  <c r="AG42" i="6"/>
  <c r="AG162" i="6"/>
  <c r="AG298" i="6"/>
  <c r="F262" i="6"/>
  <c r="AG278" i="6"/>
  <c r="E217" i="6"/>
  <c r="AG253" i="6"/>
  <c r="E28" i="6"/>
  <c r="F83" i="6"/>
  <c r="E309" i="6"/>
  <c r="H328" i="6"/>
  <c r="F274" i="6"/>
  <c r="H242" i="6"/>
  <c r="F325" i="6"/>
  <c r="F49" i="6"/>
  <c r="E125" i="6"/>
  <c r="F216" i="6"/>
  <c r="F329" i="6"/>
  <c r="F136" i="6"/>
  <c r="E302" i="6"/>
  <c r="E301" i="6"/>
  <c r="E264" i="6"/>
  <c r="F321" i="6"/>
  <c r="E245" i="6"/>
  <c r="H329" i="6"/>
  <c r="F277" i="6"/>
  <c r="E23" i="6"/>
  <c r="E332" i="6"/>
  <c r="H124" i="6"/>
  <c r="H179" i="6"/>
  <c r="E159" i="6"/>
  <c r="F157" i="6"/>
  <c r="E220" i="6"/>
  <c r="AG336" i="6"/>
  <c r="H122" i="6"/>
  <c r="AG70" i="6"/>
  <c r="E14" i="6"/>
  <c r="E247" i="6"/>
  <c r="F271" i="6"/>
  <c r="F241" i="6"/>
  <c r="AG138" i="6"/>
  <c r="H194" i="6"/>
  <c r="AG22" i="6"/>
  <c r="E84" i="6"/>
  <c r="AG83" i="6"/>
  <c r="H188" i="6"/>
  <c r="E155" i="6"/>
  <c r="AG188" i="6"/>
  <c r="AG113" i="6"/>
  <c r="E215" i="6"/>
  <c r="H136" i="6"/>
  <c r="H263" i="6"/>
  <c r="E253" i="6"/>
  <c r="E328" i="6"/>
  <c r="AG329" i="6"/>
  <c r="AG71" i="6"/>
  <c r="F26" i="6"/>
  <c r="E240" i="6"/>
  <c r="H190" i="6"/>
  <c r="AG307" i="6"/>
  <c r="E267" i="6"/>
  <c r="F323" i="6"/>
  <c r="H48" i="6"/>
  <c r="H51" i="6"/>
  <c r="AG322" i="6"/>
  <c r="E324" i="6"/>
  <c r="E75" i="6"/>
  <c r="H163" i="6"/>
  <c r="AG238" i="6"/>
  <c r="F25" i="6"/>
  <c r="AG123" i="6"/>
  <c r="F305" i="6"/>
  <c r="H209" i="6"/>
  <c r="F336" i="6"/>
  <c r="E251" i="6"/>
  <c r="E333" i="6"/>
  <c r="F42" i="6"/>
  <c r="H245" i="6"/>
  <c r="AG220" i="6"/>
  <c r="H187" i="6"/>
  <c r="AG290" i="6"/>
  <c r="F236" i="6"/>
  <c r="E18" i="6"/>
  <c r="H331" i="6"/>
  <c r="F187" i="6"/>
  <c r="E275" i="6"/>
  <c r="E210" i="6"/>
  <c r="E17" i="6"/>
  <c r="F302" i="6"/>
  <c r="AG275" i="6"/>
  <c r="H234" i="6"/>
  <c r="E179" i="6"/>
  <c r="F333" i="6"/>
  <c r="E278" i="6"/>
  <c r="AG266" i="6"/>
  <c r="AG155" i="6"/>
  <c r="H250" i="6"/>
  <c r="H296" i="6"/>
  <c r="E137" i="6"/>
  <c r="F326" i="6"/>
  <c r="AG45" i="6"/>
  <c r="AG124" i="6"/>
  <c r="H193" i="6"/>
  <c r="H321" i="6"/>
  <c r="F164" i="6"/>
  <c r="E193" i="6"/>
  <c r="E239" i="6"/>
  <c r="E50" i="6"/>
  <c r="AG82" i="6"/>
  <c r="F159" i="6"/>
  <c r="H221" i="6"/>
  <c r="F290" i="6"/>
  <c r="H225" i="6"/>
  <c r="H113" i="6"/>
  <c r="H214" i="6"/>
  <c r="F163" i="6"/>
  <c r="AG277" i="6"/>
  <c r="F28" i="6"/>
  <c r="F263" i="6"/>
  <c r="F138" i="6"/>
  <c r="AG208" i="6"/>
  <c r="F78" i="6"/>
  <c r="F318" i="6"/>
  <c r="E223" i="6"/>
  <c r="H123" i="6"/>
  <c r="E82" i="6"/>
  <c r="H326" i="6"/>
  <c r="H319" i="6"/>
  <c r="E331" i="6"/>
  <c r="F122" i="6"/>
  <c r="AG270" i="6"/>
  <c r="AG214" i="6"/>
  <c r="H302" i="6"/>
  <c r="F332" i="6"/>
  <c r="H166" i="6"/>
  <c r="AG207" i="6"/>
  <c r="H323" i="6"/>
  <c r="F278" i="6"/>
  <c r="H332" i="6"/>
  <c r="F179" i="6"/>
  <c r="F234" i="6"/>
  <c r="F71" i="6"/>
  <c r="AG80" i="6"/>
  <c r="F194" i="6"/>
  <c r="AG280" i="6"/>
  <c r="H195" i="6"/>
  <c r="H299" i="6"/>
  <c r="AG46" i="6"/>
  <c r="F20" i="6"/>
  <c r="F77" i="6"/>
  <c r="H266" i="6"/>
  <c r="F192" i="6"/>
  <c r="AG25" i="6"/>
  <c r="E42" i="6"/>
  <c r="E191" i="6"/>
  <c r="AG319" i="6"/>
  <c r="H267" i="6"/>
  <c r="E237" i="6"/>
  <c r="E24" i="6"/>
  <c r="AG264" i="6"/>
  <c r="H189" i="6"/>
  <c r="E76" i="6"/>
  <c r="E52" i="6"/>
  <c r="AG179" i="6"/>
  <c r="F281" i="6"/>
  <c r="AG150" i="6"/>
  <c r="F251" i="6"/>
  <c r="F44" i="6"/>
  <c r="E298" i="6"/>
  <c r="H333" i="6"/>
  <c r="F151" i="6"/>
  <c r="H44" i="6"/>
  <c r="AG302" i="6"/>
  <c r="AG225" i="6"/>
  <c r="F307" i="6"/>
  <c r="H164" i="6"/>
  <c r="F327" i="6"/>
  <c r="F213" i="6"/>
  <c r="AG77" i="6"/>
  <c r="AG197" i="6"/>
  <c r="AG161" i="6"/>
  <c r="E71" i="6"/>
  <c r="E337" i="6"/>
  <c r="E297" i="6"/>
  <c r="AG297" i="6"/>
  <c r="AG269" i="6"/>
  <c r="H139" i="6"/>
  <c r="H270" i="6"/>
  <c r="E274" i="6"/>
  <c r="F246" i="6"/>
  <c r="F79" i="6"/>
  <c r="F181" i="6"/>
  <c r="AG304" i="6"/>
  <c r="E167" i="6"/>
  <c r="AG76" i="6"/>
  <c r="F140" i="6"/>
  <c r="H224" i="6"/>
  <c r="AG191" i="6"/>
  <c r="AG126" i="6"/>
  <c r="H308" i="6"/>
  <c r="H15" i="6"/>
  <c r="AG324" i="6"/>
  <c r="F197" i="6"/>
  <c r="H278" i="6"/>
  <c r="F182" i="6"/>
  <c r="H25" i="6"/>
  <c r="E222" i="6"/>
  <c r="F196" i="6"/>
  <c r="AG194" i="6"/>
  <c r="F126" i="6"/>
  <c r="F328" i="6"/>
  <c r="F235" i="6"/>
  <c r="F156" i="6"/>
  <c r="H185" i="6"/>
  <c r="AG49" i="6"/>
  <c r="H322" i="6"/>
  <c r="E270" i="6"/>
  <c r="H186" i="6"/>
  <c r="E271" i="6"/>
  <c r="F322" i="6"/>
  <c r="AG183" i="6"/>
  <c r="AG267" i="6"/>
  <c r="H138" i="6"/>
  <c r="AG211" i="6"/>
  <c r="E322" i="6"/>
  <c r="F293" i="6"/>
  <c r="E306" i="6"/>
  <c r="F158" i="6"/>
  <c r="E209" i="6"/>
  <c r="F319" i="6"/>
  <c r="E292" i="6"/>
  <c r="E185" i="6"/>
  <c r="H152" i="6"/>
  <c r="F266" i="6"/>
  <c r="F217" i="6"/>
  <c r="F168" i="6"/>
  <c r="E266" i="6"/>
  <c r="F337" i="6"/>
  <c r="F292" i="6"/>
  <c r="E212" i="6"/>
  <c r="E164" i="6"/>
  <c r="H49" i="6"/>
  <c r="H54" i="6"/>
  <c r="F214" i="6"/>
  <c r="E295" i="6"/>
  <c r="E294" i="6"/>
  <c r="H192" i="6"/>
  <c r="E124" i="6"/>
  <c r="E26" i="6"/>
  <c r="E263" i="6"/>
  <c r="AG331" i="6"/>
  <c r="AG17" i="6"/>
  <c r="F279" i="6"/>
  <c r="AG151" i="6"/>
  <c r="H327" i="6"/>
  <c r="E48" i="6"/>
  <c r="E183" i="6"/>
  <c r="AG164" i="6"/>
  <c r="AG160" i="6"/>
  <c r="H24" i="6"/>
  <c r="AG47" i="6"/>
  <c r="F299" i="6"/>
  <c r="H53" i="6"/>
  <c r="AG213" i="6"/>
  <c r="H268" i="6"/>
  <c r="AG196" i="6"/>
  <c r="H290" i="6"/>
  <c r="AG75" i="6"/>
  <c r="AG26" i="6"/>
  <c r="E16" i="6"/>
  <c r="AG242" i="6"/>
  <c r="H291" i="6"/>
  <c r="F191" i="6"/>
  <c r="AG250" i="6"/>
  <c r="AG245" i="6"/>
  <c r="H82" i="6"/>
  <c r="E248" i="6"/>
  <c r="H241" i="6"/>
  <c r="AG215" i="6"/>
  <c r="H301" i="6"/>
  <c r="F15" i="6"/>
  <c r="AG21" i="6"/>
  <c r="F224" i="6"/>
  <c r="AG334" i="6"/>
  <c r="E325" i="6"/>
  <c r="F309" i="6"/>
  <c r="F294" i="6"/>
  <c r="H79" i="6"/>
  <c r="F272" i="6"/>
  <c r="E213" i="6"/>
  <c r="F249" i="6"/>
  <c r="F210" i="6"/>
  <c r="H154" i="6"/>
  <c r="AG305" i="6"/>
  <c r="F242" i="6"/>
  <c r="H19" i="6"/>
  <c r="AG274" i="6"/>
  <c r="E168" i="6"/>
  <c r="F161" i="6"/>
  <c r="H244" i="6"/>
  <c r="E181" i="6"/>
  <c r="F74" i="6"/>
  <c r="H218" i="6"/>
  <c r="E269" i="6"/>
  <c r="AG168" i="6"/>
  <c r="E336" i="6"/>
  <c r="F167" i="6"/>
  <c r="AG328" i="6"/>
  <c r="E73" i="6"/>
  <c r="H161" i="6"/>
  <c r="AG186" i="6"/>
  <c r="F247" i="6"/>
  <c r="F23" i="6"/>
  <c r="F50" i="6"/>
  <c r="AG156" i="6"/>
  <c r="AG222" i="6"/>
  <c r="AG185" i="6"/>
  <c r="H208" i="6"/>
  <c r="AG209" i="6"/>
  <c r="AG252" i="6"/>
  <c r="AG241" i="6"/>
  <c r="F209" i="6"/>
  <c r="H240" i="6"/>
  <c r="H252" i="6"/>
  <c r="AG189" i="6"/>
  <c r="H52" i="6"/>
  <c r="E187" i="6"/>
  <c r="AG141" i="6"/>
  <c r="F73" i="6"/>
  <c r="E249" i="6"/>
  <c r="H273" i="6"/>
  <c r="E79" i="6"/>
  <c r="H160" i="6"/>
  <c r="AG81" i="6"/>
  <c r="H168" i="6"/>
  <c r="F21" i="6"/>
  <c r="H324" i="6"/>
  <c r="E81" i="6"/>
  <c r="E152" i="6"/>
  <c r="F80" i="6"/>
  <c r="H293" i="6"/>
  <c r="E70" i="6"/>
  <c r="AG320" i="6"/>
  <c r="E291" i="6"/>
  <c r="F162" i="6"/>
  <c r="F195" i="6"/>
  <c r="E277" i="6"/>
  <c r="AG50" i="6"/>
  <c r="H276" i="6"/>
  <c r="F220" i="6"/>
  <c r="F270" i="6"/>
  <c r="E305" i="6"/>
  <c r="H274" i="6"/>
  <c r="AG137" i="6"/>
  <c r="E214" i="6"/>
  <c r="E250" i="6"/>
  <c r="E273" i="6"/>
  <c r="E122" i="6"/>
  <c r="AG169" i="6"/>
  <c r="F43" i="6"/>
  <c r="AG293" i="6"/>
  <c r="H165" i="6"/>
  <c r="AG19" i="6"/>
  <c r="H297" i="6"/>
  <c r="E208" i="6"/>
  <c r="E150" i="6"/>
  <c r="H237" i="6"/>
  <c r="H153" i="6"/>
  <c r="H18" i="6"/>
  <c r="E238" i="6"/>
  <c r="F237" i="6"/>
  <c r="F185" i="6"/>
  <c r="AG153" i="6"/>
  <c r="F225" i="6"/>
  <c r="E206" i="6"/>
  <c r="AG48" i="6"/>
  <c r="AG210" i="6"/>
  <c r="F190" i="6"/>
  <c r="AG51" i="6"/>
  <c r="AG268" i="6"/>
  <c r="AG79" i="6"/>
  <c r="F215" i="6"/>
  <c r="AG276" i="6"/>
  <c r="AG294" i="6"/>
  <c r="H253" i="6"/>
  <c r="F55" i="6"/>
  <c r="AG20" i="6"/>
  <c r="F211" i="6"/>
  <c r="E140" i="6"/>
  <c r="E123" i="6"/>
  <c r="F188" i="6"/>
  <c r="H83" i="6"/>
  <c r="AG221" i="6"/>
  <c r="E330" i="6"/>
  <c r="H334" i="6"/>
  <c r="E224" i="6"/>
  <c r="H243" i="6"/>
  <c r="H72" i="6"/>
  <c r="H320" i="6"/>
  <c r="AG187" i="6"/>
  <c r="E308" i="6"/>
  <c r="H181" i="6"/>
  <c r="F150" i="6"/>
  <c r="H46" i="6"/>
  <c r="H281" i="6"/>
  <c r="H80" i="6"/>
  <c r="E244" i="6"/>
  <c r="F18" i="6"/>
  <c r="AG166" i="6"/>
  <c r="AG330" i="6"/>
  <c r="E21" i="6"/>
  <c r="F155" i="6"/>
  <c r="H197" i="6"/>
  <c r="F16" i="6"/>
  <c r="E329" i="6"/>
  <c r="F320" i="6"/>
  <c r="F269" i="6"/>
  <c r="H265" i="6"/>
  <c r="AG248" i="6"/>
  <c r="E299" i="6"/>
  <c r="H300" i="6"/>
  <c r="AG152" i="6"/>
  <c r="H42" i="6"/>
  <c r="E265" i="6"/>
  <c r="F245" i="6"/>
  <c r="E221" i="6"/>
  <c r="H215" i="6"/>
  <c r="H155" i="6"/>
  <c r="H126" i="6"/>
  <c r="AG178" i="6"/>
  <c r="F137" i="6"/>
  <c r="H330" i="6"/>
  <c r="E279" i="6"/>
  <c r="F154" i="6"/>
  <c r="F75" i="6"/>
  <c r="AG84" i="6"/>
  <c r="F47" i="6"/>
  <c r="AG236" i="6"/>
  <c r="AG181" i="6"/>
  <c r="E320" i="6"/>
  <c r="AG337" i="6"/>
  <c r="E141" i="6"/>
  <c r="F14" i="6"/>
  <c r="E19" i="6"/>
  <c r="JK71" i="9"/>
  <c r="BO65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<sst xmlns="http://schemas.openxmlformats.org/spreadsheetml/2006/main" count="2163" uniqueCount="375">
  <si>
    <t>Rd1</t>
  </si>
  <si>
    <t>Rd2</t>
  </si>
  <si>
    <t>Rd3</t>
  </si>
  <si>
    <t>OTT</t>
  </si>
  <si>
    <t>U13/Ovr 13</t>
  </si>
  <si>
    <t>No</t>
  </si>
  <si>
    <t>Rider</t>
  </si>
  <si>
    <t>Horse</t>
  </si>
  <si>
    <t>Club</t>
  </si>
  <si>
    <t>Perf Card</t>
  </si>
  <si>
    <t>Placing</t>
  </si>
  <si>
    <t>Points</t>
  </si>
  <si>
    <t>Combined</t>
  </si>
  <si>
    <t>Overall</t>
  </si>
  <si>
    <t>State</t>
  </si>
  <si>
    <t>Class</t>
  </si>
  <si>
    <t>Age</t>
  </si>
  <si>
    <t>Height</t>
  </si>
  <si>
    <t>Class 1</t>
  </si>
  <si>
    <t>60cm</t>
  </si>
  <si>
    <t>Class 2</t>
  </si>
  <si>
    <t>Class 3</t>
  </si>
  <si>
    <t>Class 4</t>
  </si>
  <si>
    <t>Class 5</t>
  </si>
  <si>
    <t>Class 7</t>
  </si>
  <si>
    <t>Class 8</t>
  </si>
  <si>
    <t>Class 9</t>
  </si>
  <si>
    <t>Class 10</t>
  </si>
  <si>
    <t>70cm</t>
  </si>
  <si>
    <t>80cm</t>
  </si>
  <si>
    <t>90cm</t>
  </si>
  <si>
    <t>100cm</t>
  </si>
  <si>
    <t>110cm</t>
  </si>
  <si>
    <t>120cm</t>
  </si>
  <si>
    <t>30cm</t>
  </si>
  <si>
    <t>Official 12yrs &amp; Under</t>
  </si>
  <si>
    <t>Official 13 - 26 yrs</t>
  </si>
  <si>
    <t>Unofficial 12yrs &amp; Under</t>
  </si>
  <si>
    <t>Class 11</t>
  </si>
  <si>
    <t>Class 12</t>
  </si>
  <si>
    <t>50cm</t>
  </si>
  <si>
    <t>Unofficial 13 - 26 yrs</t>
  </si>
  <si>
    <t>Class 13</t>
  </si>
  <si>
    <t>Seniors</t>
  </si>
  <si>
    <t>**</t>
  </si>
  <si>
    <t>1st</t>
  </si>
  <si>
    <t>2nd</t>
  </si>
  <si>
    <t>3rd</t>
  </si>
  <si>
    <t>4th</t>
  </si>
  <si>
    <t>5th</t>
  </si>
  <si>
    <t>6th</t>
  </si>
  <si>
    <t>Eq 1st</t>
  </si>
  <si>
    <t>Eq 2nd</t>
  </si>
  <si>
    <t>Eq 3rd</t>
  </si>
  <si>
    <t>Eq 4th</t>
  </si>
  <si>
    <t>Eq 5th</t>
  </si>
  <si>
    <t>Clear</t>
  </si>
  <si>
    <t>Event</t>
  </si>
  <si>
    <t>AM6</t>
  </si>
  <si>
    <t>Two Phase</t>
  </si>
  <si>
    <t>AM7</t>
  </si>
  <si>
    <t>Q's</t>
  </si>
  <si>
    <t>2Phs</t>
  </si>
  <si>
    <t>Grand Total</t>
  </si>
  <si>
    <t>Sum of Points4</t>
  </si>
  <si>
    <t>Runcorn Pony Club Official &amp; Unofficial Showjumping</t>
  </si>
  <si>
    <t>RESULTS PUBLISHED</t>
  </si>
  <si>
    <t>SCR</t>
  </si>
  <si>
    <t>U13</t>
  </si>
  <si>
    <t>Chelsea Christison</t>
  </si>
  <si>
    <t>Runcorn</t>
  </si>
  <si>
    <t>Olivia Stevenson</t>
  </si>
  <si>
    <t>Amity Broadbent</t>
  </si>
  <si>
    <t>Priya Mohrholz</t>
  </si>
  <si>
    <t>Freya Davie</t>
  </si>
  <si>
    <t>Gumdale</t>
  </si>
  <si>
    <t/>
  </si>
  <si>
    <t>Liana Murphy</t>
  </si>
  <si>
    <t>maroochy</t>
  </si>
  <si>
    <t>Nerang</t>
  </si>
  <si>
    <t>Camryn Keag</t>
  </si>
  <si>
    <t>Jezebella Milzewski</t>
  </si>
  <si>
    <t>Karina Reeve-johnson</t>
  </si>
  <si>
    <t>Moggill</t>
  </si>
  <si>
    <t>HC</t>
  </si>
  <si>
    <t>BUBBY BOO</t>
  </si>
  <si>
    <t>FIREFLY PARK GOLDEN LOTTERY</t>
  </si>
  <si>
    <t>PHOENIX RISING</t>
  </si>
  <si>
    <t>Snr</t>
  </si>
  <si>
    <t>MR DANTE</t>
  </si>
  <si>
    <t>TREMAYNE BLUE SAPPHIRE (DEXTER)</t>
  </si>
  <si>
    <t>Lyla Simpson</t>
  </si>
  <si>
    <t>BOUNCE</t>
  </si>
  <si>
    <t>Charli Benefield</t>
  </si>
  <si>
    <t>MISHANI CHRISTIAN</t>
  </si>
  <si>
    <t xml:space="preserve">Darra Oxley </t>
  </si>
  <si>
    <t>Eloise Krieger</t>
  </si>
  <si>
    <t>BLACK MAGIC SOOTY</t>
  </si>
  <si>
    <t>Tamborine</t>
  </si>
  <si>
    <t>Declan Fleming</t>
  </si>
  <si>
    <t>Emily Dent</t>
  </si>
  <si>
    <t>Eleanor Gray</t>
  </si>
  <si>
    <t>Tahni Jordan</t>
  </si>
  <si>
    <t>SUNS OUT GUNS OUT</t>
  </si>
  <si>
    <t xml:space="preserve">Greenbank </t>
  </si>
  <si>
    <t>Natasha Bowman</t>
  </si>
  <si>
    <t>Lilly Polden</t>
  </si>
  <si>
    <t>Mikayla Dillon</t>
  </si>
  <si>
    <t>Hendra</t>
  </si>
  <si>
    <t>Maroochy</t>
  </si>
  <si>
    <t>Madison Heath</t>
  </si>
  <si>
    <t>ESTHER</t>
  </si>
  <si>
    <t>Cassidy Bowman</t>
  </si>
  <si>
    <t>ROMMELL</t>
  </si>
  <si>
    <t>Emily Eldred</t>
  </si>
  <si>
    <t>CHEERS FOR ROSE</t>
  </si>
  <si>
    <t>Hayden Taylor</t>
  </si>
  <si>
    <t>DA COOKIE MONSTER</t>
  </si>
  <si>
    <t>KEVEJON</t>
  </si>
  <si>
    <t>Kirrah Paten</t>
  </si>
  <si>
    <t>AVOUCH</t>
  </si>
  <si>
    <t>ARCHIE</t>
  </si>
  <si>
    <t>Ashlin Grimmond</t>
  </si>
  <si>
    <t>WILLOW</t>
  </si>
  <si>
    <t>PASHA</t>
  </si>
  <si>
    <t>Karana Downs</t>
  </si>
  <si>
    <t>Annie Horn</t>
  </si>
  <si>
    <t>TTF LARRY</t>
  </si>
  <si>
    <t>Wynnum</t>
  </si>
  <si>
    <t>** First Rider in Event</t>
  </si>
  <si>
    <t>U13 Total</t>
  </si>
  <si>
    <t xml:space="preserve"> Total</t>
  </si>
  <si>
    <t>Count of No</t>
  </si>
  <si>
    <t>Showjumping Scoresheet - 1 Round</t>
  </si>
  <si>
    <t>Class:</t>
  </si>
  <si>
    <t>Event:</t>
  </si>
  <si>
    <t>Venue:</t>
  </si>
  <si>
    <t>Time Allowed:</t>
  </si>
  <si>
    <t xml:space="preserve">No. </t>
  </si>
  <si>
    <t>Name</t>
  </si>
  <si>
    <t>Penalties at Obstacles</t>
  </si>
  <si>
    <t>Jump Pens</t>
  </si>
  <si>
    <t>Time:</t>
  </si>
  <si>
    <t>Time Pen.</t>
  </si>
  <si>
    <t>Total Pen.</t>
  </si>
  <si>
    <t>Judge:</t>
  </si>
  <si>
    <t>Snr?</t>
  </si>
  <si>
    <t>Place</t>
  </si>
  <si>
    <t>Southside</t>
  </si>
  <si>
    <t>Samford</t>
  </si>
  <si>
    <t>Jimboomba</t>
  </si>
  <si>
    <t>Showjumping Scoresheet - 3 Rounds</t>
  </si>
  <si>
    <t>Showjumping Scoresheet - 2 Rounds</t>
  </si>
  <si>
    <t>(blank)</t>
  </si>
  <si>
    <t>1st:</t>
  </si>
  <si>
    <t>2nd:</t>
  </si>
  <si>
    <t>3rd:</t>
  </si>
  <si>
    <t>Dayboro</t>
  </si>
  <si>
    <t>Class 6</t>
  </si>
  <si>
    <t>SPILLENA</t>
  </si>
  <si>
    <t>(All)</t>
  </si>
  <si>
    <t>7th</t>
  </si>
  <si>
    <t>8th</t>
  </si>
  <si>
    <t>9th</t>
  </si>
  <si>
    <t>10th</t>
  </si>
  <si>
    <t>Eq 6th</t>
  </si>
  <si>
    <t>Eq 7th</t>
  </si>
  <si>
    <t>Eq 8th</t>
  </si>
  <si>
    <t>Eq 9th</t>
  </si>
  <si>
    <t>Feb 2024</t>
  </si>
  <si>
    <t>Unofficial 10yrs &amp; Under</t>
  </si>
  <si>
    <t xml:space="preserve">Gumdale </t>
  </si>
  <si>
    <t>Pippa Reid</t>
  </si>
  <si>
    <t>RADFORD LODGE UNFORGETTABLE</t>
  </si>
  <si>
    <t>Lara Hammond</t>
  </si>
  <si>
    <t>ARCADIAN PATRIOT</t>
  </si>
  <si>
    <t xml:space="preserve">Redlands </t>
  </si>
  <si>
    <t>Flo Smith</t>
  </si>
  <si>
    <t>SCARLETT</t>
  </si>
  <si>
    <t>TOKAYLA LODGE VIVASHOUS</t>
  </si>
  <si>
    <t>Maddison Mcluckie</t>
  </si>
  <si>
    <t>PRINCESS CANDY</t>
  </si>
  <si>
    <t>Elle Suhle</t>
  </si>
  <si>
    <t>AISLING PARK STELLALUNA</t>
  </si>
  <si>
    <t>Demii-leigh Stringer</t>
  </si>
  <si>
    <t>OVERFLOWING</t>
  </si>
  <si>
    <t>Burpengary</t>
  </si>
  <si>
    <t>SKYWALKER</t>
  </si>
  <si>
    <t>CRESTLINE SNOOPY</t>
  </si>
  <si>
    <t>LITTLE DUDE</t>
  </si>
  <si>
    <t>Charlie Vines</t>
  </si>
  <si>
    <t>FRECKLES</t>
  </si>
  <si>
    <t>Maya Boreham</t>
  </si>
  <si>
    <t>QUEEN OF HEARTS</t>
  </si>
  <si>
    <t>Erin O'neill</t>
  </si>
  <si>
    <t>FIONN MAC CUMHALL</t>
  </si>
  <si>
    <t>Alexis Cross</t>
  </si>
  <si>
    <t>ARABIER CAMAMOON BEY</t>
  </si>
  <si>
    <t>Zoe Mohrholz</t>
  </si>
  <si>
    <t>IT'S SYLVESTER</t>
  </si>
  <si>
    <t>Anastacia Malisauskas</t>
  </si>
  <si>
    <t>LE ALLUSION</t>
  </si>
  <si>
    <t>Brookfield</t>
  </si>
  <si>
    <t>Ellie Sandiford</t>
  </si>
  <si>
    <t>LIBERTY</t>
  </si>
  <si>
    <t>Alexis Bennett</t>
  </si>
  <si>
    <t>BOURBON</t>
  </si>
  <si>
    <t>Grace Saunders</t>
  </si>
  <si>
    <t>SULLY</t>
  </si>
  <si>
    <t>Oxenford</t>
  </si>
  <si>
    <t>Madison Mcdougall</t>
  </si>
  <si>
    <t>MM RICO EN VEGAS</t>
  </si>
  <si>
    <t>Irish Kerr</t>
  </si>
  <si>
    <t>IT'S A PUNT</t>
  </si>
  <si>
    <t xml:space="preserve">Tallebudgera </t>
  </si>
  <si>
    <t>Elyse Moulynox</t>
  </si>
  <si>
    <t>ROXY</t>
  </si>
  <si>
    <t>CROFTCNOC FLASH</t>
  </si>
  <si>
    <t>ESB GOLDEN KNOT</t>
  </si>
  <si>
    <t>Georgie Drane</t>
  </si>
  <si>
    <t>RANGEVIEW AMIGO</t>
  </si>
  <si>
    <t>Charlotte Rodgers</t>
  </si>
  <si>
    <t>HAVEN SUGAR</t>
  </si>
  <si>
    <t>Maddison Giess</t>
  </si>
  <si>
    <t>VANMADDA BODACIOUS - BODIE</t>
  </si>
  <si>
    <t>Dakota Giess</t>
  </si>
  <si>
    <t>WALK ON BY - TUXEDO</t>
  </si>
  <si>
    <t>Sophie Greiner</t>
  </si>
  <si>
    <t>ZELDA</t>
  </si>
  <si>
    <t>KRUNCHY</t>
  </si>
  <si>
    <t>FINCH FARM JUST CHILLED</t>
  </si>
  <si>
    <t>TORUK</t>
  </si>
  <si>
    <t>Fleur Pearson</t>
  </si>
  <si>
    <t>BOOROODABIN TOP GUN</t>
  </si>
  <si>
    <t xml:space="preserve">Northern Suburbs </t>
  </si>
  <si>
    <t>Elesi Gallagher</t>
  </si>
  <si>
    <t>MISS O'REILLY</t>
  </si>
  <si>
    <t>MARKUS</t>
  </si>
  <si>
    <t>Lilliarna Coburn</t>
  </si>
  <si>
    <t>SPOOK</t>
  </si>
  <si>
    <t>Grace Martin</t>
  </si>
  <si>
    <t>LITTLE WILLIAM</t>
  </si>
  <si>
    <t>Gatton</t>
  </si>
  <si>
    <t>MIDNIGHT MADNESS</t>
  </si>
  <si>
    <t>Mia Jensen</t>
  </si>
  <si>
    <t>WELCOME STRANGER</t>
  </si>
  <si>
    <t>Willa Boersma</t>
  </si>
  <si>
    <t>SUNSET SAFARI</t>
  </si>
  <si>
    <t>Amahlia Stevenson</t>
  </si>
  <si>
    <t>CHARALOOK AMBASSADOR</t>
  </si>
  <si>
    <t>Maddie Reid</t>
  </si>
  <si>
    <t>ALL THAT JAZZ</t>
  </si>
  <si>
    <t>Evie Mcconnell</t>
  </si>
  <si>
    <t>BANKSIA</t>
  </si>
  <si>
    <t>Hats Smith</t>
  </si>
  <si>
    <t>THE BLACK</t>
  </si>
  <si>
    <t>Amelia Parry</t>
  </si>
  <si>
    <t>BOUDIE</t>
  </si>
  <si>
    <t>Evie Binks</t>
  </si>
  <si>
    <t>BILLY</t>
  </si>
  <si>
    <t>Bella Kaplan</t>
  </si>
  <si>
    <t>DEEJAY GOLD BY DESIGN</t>
  </si>
  <si>
    <t>Rosie Brown</t>
  </si>
  <si>
    <t>VAD HYDROGEN</t>
  </si>
  <si>
    <t>Izabel Norcott</t>
  </si>
  <si>
    <t>EDDIE</t>
  </si>
  <si>
    <t>WEPC</t>
  </si>
  <si>
    <t>Sienna Baird</t>
  </si>
  <si>
    <t>FRANKIE</t>
  </si>
  <si>
    <t>Amelia Moulynox</t>
  </si>
  <si>
    <t>AMARANDA MAGGIE MAY</t>
  </si>
  <si>
    <t>Sienna Kimmorley-baeta</t>
  </si>
  <si>
    <t>ELLIE</t>
  </si>
  <si>
    <t>Emily Lees</t>
  </si>
  <si>
    <t>KING TYTAN</t>
  </si>
  <si>
    <t>Harper Collins</t>
  </si>
  <si>
    <t>Penny Neale</t>
  </si>
  <si>
    <t>BENTLEY</t>
  </si>
  <si>
    <t>Nicola La monaca</t>
  </si>
  <si>
    <t>CHASING THE SPOTS</t>
  </si>
  <si>
    <t>KING LOUIS</t>
  </si>
  <si>
    <t>Jessica Gellie</t>
  </si>
  <si>
    <t>NUTMEG</t>
  </si>
  <si>
    <t>ECLIPSE</t>
  </si>
  <si>
    <t>Caitlyn Griffiths</t>
  </si>
  <si>
    <t>GLENORMISTON CHRISTIE</t>
  </si>
  <si>
    <t>Cheyenne Quinn</t>
  </si>
  <si>
    <t>CHOCOLICIOUS</t>
  </si>
  <si>
    <t>Mackenzie Simpson</t>
  </si>
  <si>
    <t>HE'S A HOOT</t>
  </si>
  <si>
    <t>CRESTLINE PRINCE</t>
  </si>
  <si>
    <t>Sarah Daniel</t>
  </si>
  <si>
    <t>WILMA</t>
  </si>
  <si>
    <t>John Broadbent</t>
  </si>
  <si>
    <t>GIVEITAGO</t>
  </si>
  <si>
    <t>Racheal Milne</t>
  </si>
  <si>
    <t>PRIMROSE PARK PASSION THYME</t>
  </si>
  <si>
    <t>Jessica Newport</t>
  </si>
  <si>
    <t>WALK WITH GRACE</t>
  </si>
  <si>
    <t>(blank) Total</t>
  </si>
  <si>
    <t>Class 1 Official 12yrs &amp; Under 60cm</t>
  </si>
  <si>
    <t>Class 11 Unofficial 12yrs &amp; Under 50cm</t>
  </si>
  <si>
    <t>Class 12 Unofficial 13 - 26 yrs 60cm</t>
  </si>
  <si>
    <t xml:space="preserve">Class 13 Seniors </t>
  </si>
  <si>
    <t>Class 2 Official 12yrs &amp; Under 70cm</t>
  </si>
  <si>
    <t>Class 3 Official 12yrs &amp; Under 80cm</t>
  </si>
  <si>
    <t>Class 4 Official 13 - 26 yrs 70cm</t>
  </si>
  <si>
    <t>Class 5 Official 13 - 26 yrs 80cm</t>
  </si>
  <si>
    <t>Class 7 Official 13 - 26 yrs 100cm</t>
  </si>
  <si>
    <t>Class 8 Official 13 - 26 yrs 110cm</t>
  </si>
  <si>
    <t>Class 9 Official 13 - 26 yrs 120cm</t>
  </si>
  <si>
    <t>Class 6 Official 13 - 26 yrs 90cm</t>
  </si>
  <si>
    <t>Class 10 Unofficial 10yrs &amp; Under 30cm</t>
  </si>
  <si>
    <t>PS</t>
  </si>
  <si>
    <t>R1</t>
  </si>
  <si>
    <t>R2</t>
  </si>
  <si>
    <t>R3</t>
  </si>
  <si>
    <t>Ring 1</t>
  </si>
  <si>
    <t>Ring 2</t>
  </si>
  <si>
    <t>Ring 3</t>
  </si>
  <si>
    <t>Penciller</t>
  </si>
  <si>
    <t>Gate Steward</t>
  </si>
  <si>
    <t>8am - 12pm</t>
  </si>
  <si>
    <t>12pm - Finish</t>
  </si>
  <si>
    <t>RING 1 - START 7.30am</t>
  </si>
  <si>
    <t>Riders</t>
  </si>
  <si>
    <t>Mins</t>
  </si>
  <si>
    <t>RING 2 - START 7.30am</t>
  </si>
  <si>
    <t>RING 3 - START 7.30am</t>
  </si>
  <si>
    <t>lunch</t>
  </si>
  <si>
    <t>Move to Official 70 - Class 4</t>
  </si>
  <si>
    <t>Zoe Statham</t>
  </si>
  <si>
    <t>MIRRABOOKA PEACHES AND CREAM</t>
  </si>
  <si>
    <t>Redlands</t>
  </si>
  <si>
    <t>Darra Oxley</t>
  </si>
  <si>
    <t>Hendra/Northern Suburbs</t>
  </si>
  <si>
    <t>Nerang/Tallebudgera</t>
  </si>
  <si>
    <t>Greenbank/Tamborine</t>
  </si>
  <si>
    <t>Maroochy/Dayboro</t>
  </si>
  <si>
    <t>Southside/Gumdale/Wynnum</t>
  </si>
  <si>
    <t>HELPERS ROSTER</t>
  </si>
  <si>
    <t>Kinnordy Gonnyelyn</t>
  </si>
  <si>
    <t>JONDEL ACE</t>
  </si>
  <si>
    <t>LOLA</t>
  </si>
  <si>
    <t>Summer Broadbent</t>
  </si>
  <si>
    <t>Rocky</t>
  </si>
  <si>
    <t>Rebecca Brown</t>
  </si>
  <si>
    <t>Classic Royal</t>
  </si>
  <si>
    <t>Roxy / shooting star</t>
  </si>
  <si>
    <t>C</t>
  </si>
  <si>
    <t>scr</t>
  </si>
  <si>
    <t>SNR</t>
  </si>
  <si>
    <t>SNR Total</t>
  </si>
  <si>
    <t>(Multiple Items)</t>
  </si>
  <si>
    <t>FINAL RESULTS</t>
  </si>
  <si>
    <t>Placing4</t>
  </si>
  <si>
    <t>1 Total</t>
  </si>
  <si>
    <t>2 Total</t>
  </si>
  <si>
    <t>3 Total</t>
  </si>
  <si>
    <t>4 Total</t>
  </si>
  <si>
    <t>5 Total</t>
  </si>
  <si>
    <t>6 Total</t>
  </si>
  <si>
    <t>7 Total</t>
  </si>
  <si>
    <t>10 Total</t>
  </si>
  <si>
    <t>11 Total</t>
  </si>
  <si>
    <t>12 Total</t>
  </si>
  <si>
    <t>13 Total</t>
  </si>
  <si>
    <t>Taken</t>
  </si>
  <si>
    <t>Overall 12&amp; Under</t>
  </si>
  <si>
    <t>Overall 13-16</t>
  </si>
  <si>
    <t>Overall Runcorn</t>
  </si>
  <si>
    <t>0 penalties 1 round</t>
  </si>
  <si>
    <t>4 penalties 1 round</t>
  </si>
  <si>
    <t>Chairs to Overall Champions</t>
  </si>
  <si>
    <t>All to receive cooler bag from Aussie Blue Heelers (plus medals to 3rd place)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</si>
</sst>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4" formatCode="#,##0;\(#,##0\);\-"/>
    <numFmt numFmtId="165" formatCode="_-* #,##0;[Red]\(#,##0\);_-* &quot;-&quot;??_-"/>
    <numFmt numFmtId="166" formatCode="[$-F400]h:mm:ss\ AM/PM"/>
    <numFmt numFmtId="167" formatCode="_-* #,##0.0_-;\-* #,##0.0_-;_-* &quot;-&quot;_-;_-@_-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4B304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339966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trike/>
      <sz val="9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7B2D6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0F2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5FFE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</fills>
  <borders count="72">
    <border>
      <left/>
      <right/>
      <top/>
      <bottom/>
      <diagonal/>
    </border>
    <border>
      <left/>
      <right style="thin">
        <color theme="0" tint="-0.24994659260841701"/>
      </right>
      <top style="thin">
        <color rgb="FF4B3048"/>
      </top>
      <bottom style="medium">
        <color rgb="FF4B304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medium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164" fontId="2" fillId="2" borderId="1">
      <alignment horizontal="center" vertical="center"/>
    </xf>
    <xf numFmtId="41" fontId="20" fillId="0" borderId="0" applyFont="0" applyFill="0" applyBorder="0" applyAlignment="0" applyProtection="0"/>
  </cellStyleXfs>
  <cellXfs count="233">
    <xf numFmtId="0" fontId="0" fillId="0" borderId="0" xfId="0"/>
    <xf numFmtId="0" fontId="0" fillId="0" borderId="0" xfId="0" applyAlignment="1">
      <alignment horizontal="centerContinuous"/>
    </xf>
    <xf numFmtId="0" fontId="0" fillId="0" borderId="0" xfId="0" applyAlignment="1">
      <alignment horizontal="center"/>
    </xf>
    <xf numFmtId="0" fontId="3" fillId="3" borderId="4" xfId="0" applyFont="1" applyFill="1" applyBorder="1" applyAlignment="1">
      <alignment horizontal="centerContinuous"/>
    </xf>
    <xf numFmtId="0" fontId="4" fillId="3" borderId="5" xfId="0" applyFont="1" applyFill="1" applyBorder="1" applyAlignment="1">
      <alignment horizontal="centerContinuous"/>
    </xf>
    <xf numFmtId="0" fontId="4" fillId="3" borderId="6" xfId="0" applyFont="1" applyFill="1" applyBorder="1" applyAlignment="1">
      <alignment horizontal="centerContinuous"/>
    </xf>
    <xf numFmtId="0" fontId="4" fillId="3" borderId="10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0" fillId="4" borderId="2" xfId="0" applyFill="1" applyBorder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0" borderId="2" xfId="0" applyBorder="1"/>
    <xf numFmtId="0" fontId="0" fillId="0" borderId="14" xfId="0" applyBorder="1"/>
    <xf numFmtId="0" fontId="0" fillId="4" borderId="17" xfId="0" applyFill="1" applyBorder="1"/>
    <xf numFmtId="0" fontId="4" fillId="0" borderId="2" xfId="0" applyFont="1" applyBorder="1"/>
    <xf numFmtId="0" fontId="1" fillId="4" borderId="2" xfId="0" applyFont="1" applyFill="1" applyBorder="1"/>
    <xf numFmtId="0" fontId="0" fillId="4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center"/>
    </xf>
    <xf numFmtId="165" fontId="0" fillId="0" borderId="17" xfId="0" applyNumberFormat="1" applyBorder="1"/>
    <xf numFmtId="0" fontId="3" fillId="3" borderId="3" xfId="0" applyFont="1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18" xfId="0" applyFill="1" applyBorder="1"/>
    <xf numFmtId="0" fontId="1" fillId="4" borderId="18" xfId="0" applyFont="1" applyFill="1" applyBorder="1"/>
    <xf numFmtId="0" fontId="0" fillId="4" borderId="19" xfId="0" applyFill="1" applyBorder="1"/>
    <xf numFmtId="0" fontId="0" fillId="4" borderId="20" xfId="0" applyFill="1" applyBorder="1"/>
    <xf numFmtId="0" fontId="0" fillId="4" borderId="21" xfId="0" applyFill="1" applyBorder="1"/>
    <xf numFmtId="0" fontId="0" fillId="4" borderId="22" xfId="0" applyFill="1" applyBorder="1"/>
    <xf numFmtId="0" fontId="3" fillId="3" borderId="7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6" fillId="3" borderId="24" xfId="0" applyFont="1" applyFill="1" applyBorder="1" applyAlignment="1">
      <alignment horizontal="center"/>
    </xf>
    <xf numFmtId="0" fontId="7" fillId="0" borderId="0" xfId="0" applyFont="1" applyAlignment="1">
      <alignment horizontal="centerContinuous"/>
    </xf>
    <xf numFmtId="0" fontId="0" fillId="0" borderId="0" xfId="0" pivotButton="1"/>
    <xf numFmtId="0" fontId="8" fillId="0" borderId="0" xfId="0" applyFont="1" applyAlignment="1">
      <alignment horizontal="left"/>
    </xf>
    <xf numFmtId="17" fontId="9" fillId="0" borderId="0" xfId="0" quotePrefix="1" applyNumberFormat="1" applyFont="1" applyAlignment="1">
      <alignment horizontal="left"/>
    </xf>
    <xf numFmtId="0" fontId="1" fillId="0" borderId="4" xfId="0" applyFont="1" applyBorder="1"/>
    <xf numFmtId="0" fontId="1" fillId="0" borderId="6" xfId="0" applyFont="1" applyBorder="1"/>
    <xf numFmtId="166" fontId="0" fillId="0" borderId="8" xfId="0" applyNumberFormat="1" applyBorder="1" applyAlignment="1">
      <alignment horizontal="centerContinuous"/>
    </xf>
    <xf numFmtId="166" fontId="0" fillId="0" borderId="9" xfId="0" applyNumberFormat="1" applyBorder="1" applyAlignment="1">
      <alignment horizontal="centerContinuous"/>
    </xf>
    <xf numFmtId="0" fontId="0" fillId="5" borderId="2" xfId="0" applyFill="1" applyBorder="1" applyAlignment="1">
      <alignment horizontal="center"/>
    </xf>
    <xf numFmtId="0" fontId="0" fillId="5" borderId="2" xfId="0" applyFill="1" applyBorder="1"/>
    <xf numFmtId="0" fontId="4" fillId="5" borderId="2" xfId="0" applyFont="1" applyFill="1" applyBorder="1"/>
    <xf numFmtId="0" fontId="0" fillId="5" borderId="14" xfId="0" applyFill="1" applyBorder="1"/>
    <xf numFmtId="0" fontId="0" fillId="5" borderId="15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165" fontId="0" fillId="5" borderId="17" xfId="0" applyNumberFormat="1" applyFill="1" applyBorder="1"/>
    <xf numFmtId="0" fontId="0" fillId="5" borderId="17" xfId="0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/>
    <xf numFmtId="0" fontId="11" fillId="0" borderId="2" xfId="0" applyFont="1" applyBorder="1"/>
    <xf numFmtId="0" fontId="0" fillId="0" borderId="2" xfId="0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12" fillId="3" borderId="24" xfId="0" applyFont="1" applyFill="1" applyBorder="1" applyAlignment="1">
      <alignment horizontal="center"/>
    </xf>
    <xf numFmtId="0" fontId="13" fillId="0" borderId="0" xfId="0" applyFont="1"/>
    <xf numFmtId="0" fontId="13" fillId="4" borderId="18" xfId="0" applyFont="1" applyFill="1" applyBorder="1"/>
    <xf numFmtId="0" fontId="1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3" fillId="0" borderId="2" xfId="0" applyFont="1" applyBorder="1"/>
    <xf numFmtId="0" fontId="13" fillId="4" borderId="2" xfId="0" applyFont="1" applyFill="1" applyBorder="1"/>
    <xf numFmtId="0" fontId="13" fillId="5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15" fillId="0" borderId="2" xfId="0" applyFont="1" applyBorder="1"/>
    <xf numFmtId="0" fontId="16" fillId="0" borderId="0" xfId="0" applyFont="1"/>
    <xf numFmtId="0" fontId="1" fillId="0" borderId="0" xfId="0" applyFont="1"/>
    <xf numFmtId="0" fontId="0" fillId="0" borderId="28" xfId="0" applyBorder="1"/>
    <xf numFmtId="0" fontId="1" fillId="0" borderId="28" xfId="0" applyFont="1" applyBorder="1"/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Continuous"/>
    </xf>
    <xf numFmtId="0" fontId="1" fillId="0" borderId="46" xfId="0" applyFont="1" applyBorder="1" applyAlignment="1">
      <alignment horizontal="centerContinuous"/>
    </xf>
    <xf numFmtId="0" fontId="1" fillId="0" borderId="47" xfId="0" applyFont="1" applyBorder="1" applyAlignment="1">
      <alignment horizontal="centerContinuous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7" fillId="0" borderId="0" xfId="0" applyFont="1"/>
    <xf numFmtId="0" fontId="15" fillId="0" borderId="2" xfId="0" applyFont="1" applyBorder="1" applyAlignment="1">
      <alignment horizontal="center"/>
    </xf>
    <xf numFmtId="0" fontId="15" fillId="5" borderId="2" xfId="0" applyFont="1" applyFill="1" applyBorder="1" applyAlignment="1">
      <alignment horizontal="center"/>
    </xf>
    <xf numFmtId="0" fontId="13" fillId="0" borderId="35" xfId="0" applyFont="1" applyBorder="1" applyAlignment="1">
      <alignment vertical="center"/>
    </xf>
    <xf numFmtId="0" fontId="13" fillId="0" borderId="29" xfId="0" applyFont="1" applyBorder="1" applyAlignment="1">
      <alignment vertical="center"/>
    </xf>
    <xf numFmtId="0" fontId="13" fillId="0" borderId="36" xfId="0" applyFont="1" applyBorder="1" applyAlignment="1">
      <alignment vertical="center"/>
    </xf>
    <xf numFmtId="0" fontId="13" fillId="0" borderId="42" xfId="0" applyFont="1" applyBorder="1" applyAlignment="1">
      <alignment vertical="center"/>
    </xf>
    <xf numFmtId="0" fontId="13" fillId="0" borderId="43" xfId="0" applyFont="1" applyBorder="1" applyAlignment="1">
      <alignment vertical="center"/>
    </xf>
    <xf numFmtId="0" fontId="13" fillId="0" borderId="44" xfId="0" applyFont="1" applyBorder="1" applyAlignment="1">
      <alignment vertical="center"/>
    </xf>
    <xf numFmtId="0" fontId="13" fillId="0" borderId="30" xfId="0" applyFont="1" applyBorder="1" applyAlignment="1">
      <alignment vertical="center"/>
    </xf>
    <xf numFmtId="0" fontId="13" fillId="0" borderId="40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48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0" fontId="13" fillId="0" borderId="41" xfId="0" applyFont="1" applyBorder="1" applyAlignment="1">
      <alignment vertical="center"/>
    </xf>
    <xf numFmtId="0" fontId="1" fillId="0" borderId="33" xfId="0" applyFont="1" applyBorder="1" applyAlignment="1">
      <alignment horizontal="centerContinuous" vertical="center" wrapText="1"/>
    </xf>
    <xf numFmtId="0" fontId="1" fillId="0" borderId="37" xfId="0" applyFont="1" applyBorder="1" applyAlignment="1">
      <alignment horizontal="centerContinuous" vertical="center" wrapText="1"/>
    </xf>
    <xf numFmtId="0" fontId="1" fillId="0" borderId="39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37" xfId="0" applyFont="1" applyBorder="1" applyAlignment="1">
      <alignment horizontal="center" vertical="center" textRotation="90" wrapText="1"/>
    </xf>
    <xf numFmtId="0" fontId="1" fillId="0" borderId="35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5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41" xfId="0" applyBorder="1" applyAlignment="1">
      <alignment vertical="center"/>
    </xf>
    <xf numFmtId="0" fontId="1" fillId="0" borderId="49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18" fillId="3" borderId="24" xfId="0" applyFont="1" applyFill="1" applyBorder="1" applyAlignment="1">
      <alignment horizontal="center"/>
    </xf>
    <xf numFmtId="165" fontId="0" fillId="0" borderId="0" xfId="0" applyNumberFormat="1"/>
    <xf numFmtId="0" fontId="0" fillId="0" borderId="29" xfId="0" applyBorder="1"/>
    <xf numFmtId="0" fontId="0" fillId="8" borderId="29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1" fillId="7" borderId="29" xfId="0" applyFont="1" applyFill="1" applyBorder="1" applyAlignment="1">
      <alignment horizontal="centerContinuous"/>
    </xf>
    <xf numFmtId="0" fontId="1" fillId="7" borderId="29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" fillId="0" borderId="29" xfId="0" applyFont="1" applyBorder="1"/>
    <xf numFmtId="0" fontId="19" fillId="0" borderId="2" xfId="0" applyFont="1" applyBorder="1"/>
    <xf numFmtId="165" fontId="0" fillId="6" borderId="0" xfId="0" applyNumberFormat="1" applyFill="1"/>
    <xf numFmtId="165" fontId="0" fillId="11" borderId="0" xfId="0" applyNumberFormat="1" applyFill="1"/>
    <xf numFmtId="165" fontId="0" fillId="12" borderId="0" xfId="0" applyNumberFormat="1" applyFill="1"/>
    <xf numFmtId="165" fontId="0" fillId="13" borderId="0" xfId="0" applyNumberFormat="1" applyFill="1"/>
    <xf numFmtId="0" fontId="1" fillId="0" borderId="67" xfId="0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7" borderId="69" xfId="0" applyFill="1" applyBorder="1"/>
    <xf numFmtId="0" fontId="0" fillId="7" borderId="70" xfId="0" applyFill="1" applyBorder="1"/>
    <xf numFmtId="0" fontId="1" fillId="7" borderId="68" xfId="0" applyFont="1" applyFill="1" applyBorder="1"/>
    <xf numFmtId="0" fontId="1" fillId="0" borderId="67" xfId="0" applyFont="1" applyBorder="1" applyAlignment="1">
      <alignment horizontal="center"/>
    </xf>
    <xf numFmtId="0" fontId="14" fillId="0" borderId="2" xfId="0" applyFont="1" applyBorder="1"/>
    <xf numFmtId="0" fontId="10" fillId="0" borderId="14" xfId="0" applyFont="1" applyBorder="1"/>
    <xf numFmtId="0" fontId="21" fillId="0" borderId="2" xfId="0" applyFont="1" applyBorder="1" applyAlignment="1">
      <alignment horizontal="center"/>
    </xf>
    <xf numFmtId="167" fontId="0" fillId="0" borderId="0" xfId="2" applyNumberFormat="1" applyFont="1"/>
    <xf numFmtId="0" fontId="10" fillId="5" borderId="27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0" fillId="5" borderId="2" xfId="0" applyFont="1" applyFill="1" applyBorder="1"/>
    <xf numFmtId="0" fontId="11" fillId="5" borderId="2" xfId="0" applyFont="1" applyFill="1" applyBorder="1"/>
    <xf numFmtId="0" fontId="10" fillId="5" borderId="14" xfId="0" applyFont="1" applyFill="1" applyBorder="1" applyAlignment="1">
      <alignment horizontal="center"/>
    </xf>
    <xf numFmtId="0" fontId="14" fillId="0" borderId="35" xfId="0" applyFont="1" applyBorder="1" applyAlignment="1">
      <alignment vertical="center"/>
    </xf>
    <xf numFmtId="0" fontId="14" fillId="0" borderId="30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14" fillId="0" borderId="36" xfId="0" applyFont="1" applyBorder="1" applyAlignment="1">
      <alignment vertical="center"/>
    </xf>
    <xf numFmtId="0" fontId="0" fillId="6" borderId="17" xfId="0" applyFill="1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 textRotation="90" wrapText="1"/>
    </xf>
    <xf numFmtId="0" fontId="1" fillId="0" borderId="50" xfId="0" applyFont="1" applyBorder="1" applyAlignment="1">
      <alignment horizontal="center" vertical="center" textRotation="90" wrapText="1"/>
    </xf>
    <xf numFmtId="0" fontId="1" fillId="0" borderId="63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64" xfId="0" applyFont="1" applyBorder="1" applyAlignment="1">
      <alignment horizontal="center" vertical="center" textRotation="90" wrapText="1"/>
    </xf>
    <xf numFmtId="0" fontId="1" fillId="0" borderId="53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55" xfId="0" applyFont="1" applyBorder="1" applyAlignment="1">
      <alignment horizontal="center" vertical="center" textRotation="90" wrapText="1"/>
    </xf>
    <xf numFmtId="0" fontId="1" fillId="0" borderId="62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1" fillId="0" borderId="65" xfId="0" applyFont="1" applyBorder="1" applyAlignment="1">
      <alignment horizontal="center" vertical="center" wrapText="1"/>
    </xf>
    <xf numFmtId="0" fontId="1" fillId="0" borderId="66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64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 textRotation="90" wrapText="1"/>
    </xf>
    <xf numFmtId="0" fontId="1" fillId="0" borderId="60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textRotation="90" wrapText="1"/>
    </xf>
    <xf numFmtId="0" fontId="1" fillId="0" borderId="61" xfId="0" applyFont="1" applyBorder="1" applyAlignment="1">
      <alignment horizontal="center" vertical="center" textRotation="90" wrapText="1"/>
    </xf>
    <xf numFmtId="0" fontId="1" fillId="0" borderId="56" xfId="0" applyFont="1" applyBorder="1" applyAlignment="1">
      <alignment horizontal="center" vertical="center" wrapText="1"/>
    </xf>
    <xf numFmtId="0" fontId="1" fillId="0" borderId="57" xfId="0" applyFont="1" applyBorder="1" applyAlignment="1">
      <alignment horizontal="center" vertical="center" wrapText="1"/>
    </xf>
    <xf numFmtId="0" fontId="1" fillId="0" borderId="59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0" fontId="22" fillId="0" borderId="0" xfId="0" applyFont="1"/>
    <xf numFmtId="0" fontId="1" fillId="0" borderId="71" xfId="0" applyFont="1" applyBorder="1"/>
    <xf numFmtId="0" fontId="0" fillId="0" borderId="0" xfId="0" applyNumberFormat="1"/>
    <xf numFmtId="0" fontId="23" fillId="0" borderId="0" xfId="0" applyFont="1"/>
  </cellXfs>
  <cellStyles count="3">
    <cellStyle name="AT_Header" xfId="1" xr:uid="{754DCCA4-7228-419C-871B-554E5B953A6E}"/>
    <cellStyle name="Comma [0]" xfId="2" builtinId="6"/>
    <cellStyle name="Normal" xfId="0" builtinId="0"/>
  </cellStyles>
  <dxfs count="0"/>
  <tableStyles count="0" defaultTableStyle="TableStyleMedium2" defaultPivotStyle="PivotStyleLight16"/>
  <colors>
    <mruColors>
      <color rgb="FFE5FFE5"/>
      <color rgb="FF339966"/>
      <color rgb="FFF0F2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279</xdr:row>
      <xdr:rowOff>28575</xdr:rowOff>
    </xdr:from>
    <xdr:to>
      <xdr:col>19</xdr:col>
      <xdr:colOff>674240</xdr:colOff>
      <xdr:row>289</xdr:row>
      <xdr:rowOff>133350</xdr:rowOff>
    </xdr:to>
    <xdr:pic>
      <xdr:nvPicPr>
        <xdr:cNvPr id="2" name="Picture 1" descr="A close-up of a list&#10;&#10;Description automatically generated">
          <a:extLst>
            <a:ext uri="{FF2B5EF4-FFF2-40B4-BE49-F238E27FC236}">
              <a16:creationId xmlns:a16="http://schemas.microsoft.com/office/drawing/2014/main" id="{3A338CCB-68F7-CD8E-DC7B-ACE87B45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202900"/>
          <a:ext cx="8332340" cy="200977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293</xdr:row>
      <xdr:rowOff>66675</xdr:rowOff>
    </xdr:from>
    <xdr:to>
      <xdr:col>17</xdr:col>
      <xdr:colOff>1772396</xdr:colOff>
      <xdr:row>310</xdr:row>
      <xdr:rowOff>143338</xdr:rowOff>
    </xdr:to>
    <xdr:pic>
      <xdr:nvPicPr>
        <xdr:cNvPr id="3" name="Picture 2" descr="A screenshot of a computer&#10;&#10;Description automatically generated">
          <a:extLst>
            <a:ext uri="{FF2B5EF4-FFF2-40B4-BE49-F238E27FC236}">
              <a16:creationId xmlns:a16="http://schemas.microsoft.com/office/drawing/2014/main" id="{3FC81301-C692-D6B7-DFCB-DC5F6B6F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24384000"/>
          <a:ext cx="5344271" cy="3315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123825</xdr:colOff>
      <xdr:row>4</xdr:row>
      <xdr:rowOff>0</xdr:rowOff>
    </xdr:from>
    <xdr:to>
      <xdr:col>26</xdr:col>
      <xdr:colOff>543579</xdr:colOff>
      <xdr:row>13</xdr:row>
      <xdr:rowOff>143221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7D985-3ABE-4CBD-A224-F5424575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49225" y="762000"/>
          <a:ext cx="4686954" cy="2476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133350</xdr:colOff>
      <xdr:row>30</xdr:row>
      <xdr:rowOff>115015</xdr:rowOff>
    </xdr:from>
    <xdr:to>
      <xdr:col>42</xdr:col>
      <xdr:colOff>30400</xdr:colOff>
      <xdr:row>59</xdr:row>
      <xdr:rowOff>77459</xdr:rowOff>
    </xdr:to>
    <xdr:pic>
      <xdr:nvPicPr>
        <xdr:cNvPr id="3" name="Picture 2" descr="A screenshot of a calendar&#10;&#10;Description automatically generated">
          <a:extLst>
            <a:ext uri="{FF2B5EF4-FFF2-40B4-BE49-F238E27FC236}">
              <a16:creationId xmlns:a16="http://schemas.microsoft.com/office/drawing/2014/main" id="{E29B9A9D-1AC1-0EEC-6639-B6B50EA7A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07650" y="4306015"/>
          <a:ext cx="7955200" cy="54869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243840</xdr:colOff>
      <xdr:row>1</xdr:row>
      <xdr:rowOff>83820</xdr:rowOff>
    </xdr:from>
    <xdr:to>
      <xdr:col>26</xdr:col>
      <xdr:colOff>101796</xdr:colOff>
      <xdr:row>39</xdr:row>
      <xdr:rowOff>174337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E8B36-00E6-0EF5-7A8B-151DE4072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8920" y="266700"/>
          <a:ext cx="5953956" cy="703995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anda Taylor" refreshedDate="45325.330923032408" createdVersion="8" refreshedVersion="8" minRefreshableVersion="3" recordCount="253" xr:uid="{CC50137E-8122-4ED9-8115-D502D6B21771}">
  <cacheSource type="worksheet">
    <worksheetSource ref="D5:AF257" sheet="Results"/>
  </cacheSource>
  <cacheFields count="29">
    <cacheField name="Rd1" numFmtId="0">
      <sharedItems containsString="0" containsBlank="1" containsNumber="1" containsInteger="1" minValue="0" maxValue="20"/>
    </cacheField>
    <cacheField name="Rd2" numFmtId="0">
      <sharedItems containsString="0" containsBlank="1" containsNumber="1" containsInteger="1" minValue="0" maxValue="20"/>
    </cacheField>
    <cacheField name="Rd3" numFmtId="0">
      <sharedItems containsString="0" containsBlank="1" containsNumber="1" containsInteger="1" minValue="0" maxValue="20"/>
    </cacheField>
    <cacheField name="AM7" numFmtId="0">
      <sharedItems containsBlank="1"/>
    </cacheField>
    <cacheField name="AM6" numFmtId="0">
      <sharedItems containsBlank="1"/>
    </cacheField>
    <cacheField name="2Phs" numFmtId="0">
      <sharedItems containsBlank="1"/>
    </cacheField>
    <cacheField name="HC" numFmtId="0">
      <sharedItems containsNonDate="0" containsString="0" containsBlank="1"/>
    </cacheField>
    <cacheField name="SCR" numFmtId="0">
      <sharedItems containsBlank="1"/>
    </cacheField>
    <cacheField name="OTT" numFmtId="0">
      <sharedItems containsNonDate="0" containsString="0" containsBlank="1"/>
    </cacheField>
    <cacheField name="U13/Ovr 13" numFmtId="0">
      <sharedItems containsBlank="1"/>
    </cacheField>
    <cacheField name="Class" numFmtId="0">
      <sharedItems containsBlank="1" containsMixedTypes="1" containsNumber="1" containsInteger="1" minValue="0" maxValue="12" count="24">
        <s v="Class 1 Official 12yrs &amp; Under 60cm"/>
        <n v="1"/>
        <m/>
        <n v="0"/>
        <s v="Class 2 Official 12yrs &amp; Under 70cm"/>
        <n v="2"/>
        <s v="Class 3 Official 12yrs &amp; Under 80cm"/>
        <n v="3"/>
        <s v="Class 4 Official 13 - 26 yrs 70cm"/>
        <n v="4"/>
        <s v="Class 5 Official 13 - 26 yrs 80cm"/>
        <n v="5"/>
        <s v="Class 6 Official 13 - 26 yrs 90cm"/>
        <n v="6"/>
        <s v="Class 7 Official 13 - 26 yrs 100cm"/>
        <n v="7"/>
        <s v="Class 8 Official 13 - 26 yrs 110cm"/>
        <s v="Class 9 Official 13 - 26 yrs 120cm"/>
        <s v="Class 10 Unofficial 10yrs &amp; Under 30cm"/>
        <n v="10"/>
        <s v="Class 11 Unofficial 12yrs &amp; Under 50cm"/>
        <n v="11"/>
        <s v="Class 12 Unofficial 13 - 26 yrs 60cm"/>
        <n v="12"/>
      </sharedItems>
    </cacheField>
    <cacheField name="Snr" numFmtId="0">
      <sharedItems containsBlank="1"/>
    </cacheField>
    <cacheField name="No" numFmtId="0">
      <sharedItems containsString="0" containsBlank="1" containsNumber="1" containsInteger="1" minValue="1" maxValue="117" count="116">
        <m/>
        <n v="84"/>
        <n v="64"/>
        <n v="6"/>
        <n v="68"/>
        <n v="60"/>
        <n v="87"/>
        <n v="63"/>
        <n v="34"/>
        <n v="76"/>
        <n v="12"/>
        <n v="56"/>
        <n v="78"/>
        <n v="62"/>
        <n v="2"/>
        <n v="58"/>
        <n v="69"/>
        <n v="23"/>
        <n v="49"/>
        <n v="36"/>
        <n v="33"/>
        <n v="5"/>
        <n v="42"/>
        <n v="47"/>
        <n v="48"/>
        <n v="16"/>
        <n v="72"/>
        <n v="79"/>
        <n v="55"/>
        <n v="41"/>
        <n v="67"/>
        <n v="85"/>
        <n v="61"/>
        <n v="21"/>
        <n v="88"/>
        <n v="90"/>
        <n v="91"/>
        <n v="92"/>
        <n v="24"/>
        <n v="73"/>
        <n v="30"/>
        <n v="65"/>
        <n v="39"/>
        <n v="80"/>
        <n v="81"/>
        <n v="86"/>
        <n v="46"/>
        <n v="32"/>
        <n v="77"/>
        <n v="13"/>
        <n v="66"/>
        <n v="54"/>
        <n v="51"/>
        <n v="71"/>
        <n v="37"/>
        <n v="89"/>
        <n v="50"/>
        <n v="52"/>
        <n v="43"/>
        <n v="83"/>
        <n v="8"/>
        <n v="20"/>
        <n v="31"/>
        <n v="15"/>
        <n v="70"/>
        <n v="25"/>
        <n v="53"/>
        <n v="74"/>
        <n v="82"/>
        <n v="59"/>
        <n v="18"/>
        <n v="3"/>
        <n v="9"/>
        <n v="75"/>
        <n v="14"/>
        <n v="11"/>
        <n v="26"/>
        <n v="1"/>
        <n v="28"/>
        <n v="35"/>
        <n v="4"/>
        <n v="29"/>
        <n v="45"/>
        <n v="17"/>
        <n v="7"/>
        <n v="10"/>
        <n v="19"/>
        <n v="44"/>
        <n v="57"/>
        <n v="27"/>
        <n v="38"/>
        <n v="40"/>
        <n v="22"/>
        <n v="116" u="1"/>
        <n v="114" u="1"/>
        <n v="115" u="1"/>
        <n v="109" u="1"/>
        <n v="111" u="1"/>
        <n v="117" u="1"/>
        <n v="113" u="1"/>
        <n v="108" u="1"/>
        <n v="93" u="1"/>
        <n v="94" u="1"/>
        <n v="95" u="1"/>
        <n v="96" u="1"/>
        <n v="97" u="1"/>
        <n v="98" u="1"/>
        <n v="99" u="1"/>
        <n v="100" u="1"/>
        <n v="101" u="1"/>
        <n v="102" u="1"/>
        <n v="103" u="1"/>
        <n v="104" u="1"/>
        <n v="112" u="1"/>
        <n v="107" u="1"/>
        <n v="110" u="1"/>
      </sharedItems>
    </cacheField>
    <cacheField name="Rider" numFmtId="0">
      <sharedItems containsBlank="1" count="140">
        <m/>
        <s v="Ashlin Grimmond"/>
        <s v="Pippa Reid"/>
        <s v="Lara Hammond"/>
        <s v="Flo Smith"/>
        <s v="Freya Davie"/>
        <s v="Zoe Statham"/>
        <s v="Maya Boreham"/>
        <s v="Olivia Stevenson"/>
        <s v="Priya Mohrholz"/>
        <s v="Maddison Mcluckie"/>
        <s v="Camryn Keag"/>
        <s v="Karina Reeve-johnson"/>
        <s v="Jezebella Milzewski"/>
        <s v="Elle Suhle"/>
        <s v="Demii-leigh Stringer"/>
        <s v="Amity Broadbent"/>
        <s v="Declan Fleming"/>
        <s v="Charlie Vines"/>
        <s v="Erin O'neill"/>
        <s v="Alexis Cross"/>
        <s v="Zoe Mohrholz"/>
        <s v="Anastacia Malisauskas"/>
        <s v="Ellie Sandiford"/>
        <s v="Alexis Bennett"/>
        <s v="Grace Saunders"/>
        <s v="Annie Horn"/>
        <s v="Madison Mcdougall"/>
        <s v="Irish Kerr"/>
        <s v="Elyse Moulynox"/>
        <s v="Sarah Daniel"/>
        <s v="Racheal Milne"/>
        <s v="Cheyenne Quinn"/>
        <s v="Kirrah Paten"/>
        <s v="John Broadbent"/>
        <s v="Summer Broadbent"/>
        <s v="Rebecca Brown"/>
        <s v="Lilly Polden"/>
        <s v="Tahni Jordan"/>
        <s v="Eloise Krieger"/>
        <s v="Georgie Drane"/>
        <s v="Charlotte Rodgers"/>
        <s v="Maddison Giess"/>
        <s v="Dakota Giess"/>
        <s v="Sophie Greiner"/>
        <s v="Liana Murphy"/>
        <s v="Emily Dent"/>
        <s v="Madison Heath"/>
        <s v="Fleur Pearson"/>
        <s v="Cassidy Bowman"/>
        <s v="Elesi Gallagher"/>
        <s v="Eleanor Gray"/>
        <s v="Lilliarna Coburn"/>
        <s v="Hayden Taylor"/>
        <s v="Grace Martin"/>
        <s v="Mia Jensen"/>
        <s v="Emily Eldred"/>
        <s v="Lyla Simpson"/>
        <s v="Charli Benefield"/>
        <s v="Willa Boersma"/>
        <s v="Jessica Newport"/>
        <s v="Amahlia Stevenson"/>
        <s v="Maddie Reid"/>
        <s v="Evie Mcconnell"/>
        <s v="Hats Smith"/>
        <s v="Amelia Parry"/>
        <s v="Evie Binks"/>
        <s v="Bella Kaplan"/>
        <s v="Rosie Brown"/>
        <s v="Izabel Norcott"/>
        <s v="Sienna Baird"/>
        <s v="Amelia Moulynox"/>
        <s v="Sienna Kimmorley-baeta"/>
        <s v="Emily Lees"/>
        <s v="Chelsea Christison"/>
        <s v="Harper Collins"/>
        <s v="Penny Neale"/>
        <s v="Nicola La monaca"/>
        <s v="Mikayla Dillon"/>
        <s v="Jessica Gellie"/>
        <s v="Natasha Bowman"/>
        <s v="Caitlyn Griffiths"/>
        <s v="Mackenzie Simpson"/>
        <s v="Poppy Kruberg" u="1"/>
        <s v="Erin O' neill" u="1"/>
        <s v="Maddy Burke" u="1"/>
        <s v="Isla Mcpherson" u="1"/>
        <s v="Willow Patton" u="1"/>
        <s v="Jemma Hudson" u="1"/>
        <s v="Zoe Conradie" u="1"/>
        <s v="Kodi House" u="1"/>
        <s v="Blair Burke" u="1"/>
        <s v="Dawn Murray" u="1"/>
        <s v="Sienna Tombs" u="1"/>
        <s v="Kiara Cumming" u="1"/>
        <s v="Kylie Eastwell" u="1"/>
        <s v="Keira Burgermeister" u="1"/>
        <s v="Brooke Smith" u="1"/>
        <s v="Ila Mcdonald" u="1"/>
        <s v="Heidee Grisbrook" u="1"/>
        <s v="Ashleigh Grech" u="1"/>
        <s v="Vienna Lyons" u="1"/>
        <s v="Lucy Vaschina" u="1"/>
        <s v="Chloe Cartledge" u="1"/>
        <s v="Chloe Green" u="1"/>
        <s v="Mandy Radecker" u="1"/>
        <s v="Louise Falwasser" u="1"/>
        <s v="Abi Walsh" u="1"/>
        <s v="Calli Robertson" u="1"/>
        <s v="Emma Dillon" u="1"/>
        <s v="Sara Browning" u="1"/>
        <s v="Lucy Prevost" u="1"/>
        <s v="Zoe Carlsson" u="1"/>
        <s v="Jana Conradie" u="1"/>
        <s v="Sienna Simpson" u="1"/>
        <s v="Talia Robitaille" u="1"/>
        <s v="Jenna Vermaas" u="1"/>
        <s v="Caitlin Pegg" u="1"/>
        <s v="Sinead Stewart" u="1"/>
        <s v="Britt Furlanis" u="1"/>
        <s v="Olivia Rolfe" u="1"/>
        <s v="Elisha Hou" u="1"/>
        <s v="Jorja Titman" u="1"/>
        <s v="Chloe Shultz" u="1"/>
        <s v="Charlotte Dickinson" u="1"/>
        <s v="Ava Randall" u="1"/>
        <s v="Jennifer Macfarlane" u="1"/>
        <s v="Riley Canning" u="1"/>
        <s v="Caitlin Scott" u="1"/>
        <s v="Felicity Close" u="1"/>
        <s v="Darien Bandyopadhyay" u="1"/>
        <s v="Emily Lynch" u="1"/>
        <s v="Chelsea New" u="1"/>
        <s v="Cyana Titman" u="1"/>
        <s v="Stella Brett" u="1"/>
        <s v="Sophie Christison" u="1"/>
        <s v="Ava Lange" u="1"/>
        <s v="Penelope Dannehl" u="1"/>
        <s v="Elizabeth Woodward" u="1"/>
        <s v="Ian Christison" u="1"/>
      </sharedItems>
    </cacheField>
    <cacheField name="Horse" numFmtId="0">
      <sharedItems containsBlank="1" count="170">
        <m/>
        <s v="WILLOW"/>
        <s v="RADFORD LODGE UNFORGETTABLE"/>
        <s v="ARCADIAN PATRIOT"/>
        <s v="SCARLETT"/>
        <s v="PHOENIX RISING"/>
        <s v="MIRRABOOKA PEACHES AND CREAM"/>
        <s v="QUEEN OF HEARTS"/>
        <s v="FIREFLY PARK GOLDEN LOTTERY"/>
        <s v="TOKAYLA LODGE VIVASHOUS"/>
        <s v="BLACK MAGIC SOOTY"/>
        <s v="MR DANTE"/>
        <s v="TREMAYNE BLUE SAPPHIRE (DEXTER)"/>
        <s v="PRINCESS CANDY"/>
        <s v="AISLING PARK STELLALUNA"/>
        <s v="OVERFLOWING"/>
        <s v="SKYWALKER"/>
        <s v="CRESTLINE SNOOPY"/>
        <s v="LITTLE DUDE"/>
        <s v="FRECKLES"/>
        <s v="FIONN MAC CUMHALL"/>
        <s v="ARABIER CAMAMOON BEY"/>
        <s v="IT'S SYLVESTER"/>
        <s v="LE ALLUSION"/>
        <s v="LIBERTY"/>
        <s v="BOURBON"/>
        <s v="SULLY"/>
        <s v="TTF LARRY"/>
        <s v="MM RICO EN VEGAS"/>
        <s v="IT'S A PUNT"/>
        <s v="ROXY"/>
        <s v="WILMA"/>
        <s v="PRIMROSE PARK PASSION THYME"/>
        <s v="CHOCOLICIOUS"/>
        <s v="Kinnordy Gonnyelyn"/>
        <s v="LOLA"/>
        <s v="Rocky"/>
        <s v="Classic Royal"/>
        <s v="CROFTCNOC FLASH"/>
        <s v="SUNS OUT GUNS OUT"/>
        <s v="ESB GOLDEN KNOT"/>
        <s v="RANGEVIEW AMIGO"/>
        <s v="HAVEN SUGAR"/>
        <s v="VANMADDA BODACIOUS - BODIE"/>
        <s v="WALK ON BY - TUXEDO"/>
        <s v="ZELDA"/>
        <s v="KRUNCHY"/>
        <s v="FINCH FARM JUST CHILLED"/>
        <s v="TORUK"/>
        <s v="BOOROODABIN TOP GUN"/>
        <s v="ROMMELL"/>
        <s v="MISS O'REILLY"/>
        <s v="MARKUS"/>
        <s v="SPOOK"/>
        <s v="GIVEITAGO"/>
        <s v="JONDEL ACE"/>
        <s v="LITTLE WILLIAM"/>
        <s v="MIDNIGHT MADNESS"/>
        <s v="KEVEJON"/>
        <s v="WELCOME STRANGER"/>
        <s v="AVOUCH"/>
        <s v="CHEERS FOR ROSE"/>
        <s v="ESTHER"/>
        <s v="BOUNCE"/>
        <s v="SPILLENA"/>
        <s v="DA COOKIE MONSTER"/>
        <s v="MISHANI CHRISTIAN"/>
        <s v="SUNSET SAFARI"/>
        <s v="WALK WITH GRACE"/>
        <s v="PASHA"/>
        <s v="CHARALOOK AMBASSADOR"/>
        <s v="ALL THAT JAZZ"/>
        <s v="BANKSIA"/>
        <s v="THE BLACK"/>
        <s v="BOUDIE"/>
        <s v="BILLY"/>
        <s v="DEEJAY GOLD BY DESIGN"/>
        <s v="VAD HYDROGEN"/>
        <s v="EDDIE"/>
        <s v="FRANKIE"/>
        <s v="AMARANDA MAGGIE MAY"/>
        <s v="ELLIE"/>
        <s v="KING TYTAN"/>
        <s v="BUBBY BOO"/>
        <s v="ARCHIE"/>
        <s v="BENTLEY"/>
        <s v="CHASING THE SPOTS"/>
        <s v="KING LOUIS"/>
        <s v="NUTMEG"/>
        <s v="ECLIPSE"/>
        <s v="GLENORMISTON CHRISTIE"/>
        <s v="HE'S A HOOT"/>
        <s v="CRESTLINE PRINCE"/>
        <s v="DON DIEGO DELA VEGA" u="1"/>
        <s v="DRACMOORE MERLYN" u="1"/>
        <s v="KIRKWOOD MARCUS" u="1"/>
        <s v="KOAH" u="1"/>
        <s v="MJK RAYNE" u="1"/>
        <s v="Willy Wonka" u="1"/>
        <s v="OAKLANDS PARK PRIME TIME" u="1"/>
        <s v="OTTABA NOVEMBER RAIN" u="1"/>
        <s v="SAMARA SWEETFLAME" u="1"/>
        <s v="SOVEREIGN DINGO" u="1"/>
        <s v="WISTFUL WONDER (CHEVAL)" u="1"/>
        <s v="Super Trooper" u="1"/>
        <s v="Reflective" u="1"/>
        <s v="A SPLASH OF HARMONY" u="1"/>
        <s v="ANDELAIN SPARTACUS" u="1"/>
        <s v="HARLEY" u="1"/>
        <s v="MERRILANDS CUSTOM MAID" u="1"/>
        <s v="RUBY" u="1"/>
        <s v="CUPCAKE" u="1"/>
        <s v="NATREME REGAL DREAMER" u="1"/>
        <s v="PADME" u="1"/>
        <s v="BEN" u="1"/>
        <s v="BUNYIP" u="1"/>
        <s v="DIXIE" u="1"/>
        <s v="DUDE" u="1"/>
        <s v="FINCH FARM TIPTOE" u="1"/>
        <s v="GENTLEMAN JOE" u="1"/>
        <s v="HUNGRY HIPPO" u="1"/>
        <s v="KADJABI JACK" u="1"/>
        <s v="MAFIA" u="1"/>
        <s v="MAGIC OF AFRIKA" u="1"/>
        <s v="MINI" u="1"/>
        <s v="MON CHERIE" u="1"/>
        <s v="ROPELEY PARK MAGNETISM" u="1"/>
        <s v="WILL" u="1"/>
        <s v="ENTERPRISE JACK" u="1"/>
        <s v="PRINCESS DIVA" u="1"/>
        <s v="ABITAZAR" u="1"/>
        <s v="APOLLO" u="1"/>
        <s v="BAROOMCHARLIE" u="1"/>
        <s v="BELLE PHLYNN PARK WARRIOR LADY" u="1"/>
        <s v="DESERT FOX" u="1"/>
        <s v="FLASH" u="1"/>
        <s v="GLIMMER CYNDERS OF SASS" u="1"/>
        <s v="HARLEY ROSE MEMOIR" u="1"/>
        <s v="JUNGLE STORM" u="1"/>
        <s v="KARIEGA - ACE" u="1"/>
        <s v="KING CLAY" u="1"/>
        <s v="MIDNIGHT MAXIMUS" u="1"/>
        <s v="OAK PARK ROCK STAR" u="1"/>
        <s v="SIMPLY BELLINI" u="1"/>
        <s v="SUMMER" u="1"/>
        <s v="BON VISAGE" u="1"/>
        <s v="SPARKLING LIGHT" u="1"/>
        <s v="WIND SONG" u="1"/>
        <s v="BILLY VISTA" u="1"/>
        <s v="DISNEY DIVA" u="1"/>
        <s v="COCO" u="1"/>
        <s v="DARLA" u="1"/>
        <s v="GIDGEE" u="1"/>
        <s v="PARIS" u="1"/>
        <s v="TROPICAL STORM" u="1"/>
        <s v="PRINCE EBONY" u="1"/>
        <s v="BELLE AMOUR ROSE" u="1"/>
        <s v="ALL ASSURED" u="1"/>
        <s v="BENNY" u="1"/>
        <s v="BOOT SCOOTIN BANDIT" u="1"/>
        <s v="DOLLY" u="1"/>
        <s v="ENVY" u="1"/>
        <s v="KATO" u="1"/>
        <s v="MARS" u="1"/>
        <s v="POWER REPORT" u="1"/>
        <s v="SKIBBEREEN NEAT AZ" u="1"/>
        <s v="TUBBY" u="1"/>
        <s v="RYTHM KING" u="1"/>
        <s v="CABOONBAH CALAMITY JANE" u="1"/>
        <s v="MOSTLY RED" u="1"/>
      </sharedItems>
    </cacheField>
    <cacheField name="Club" numFmtId="0">
      <sharedItems containsBlank="1"/>
    </cacheField>
    <cacheField name="Perf Card" numFmtId="0">
      <sharedItems containsBlank="1"/>
    </cacheField>
    <cacheField name="Clear" numFmtId="0">
      <sharedItems containsNonDate="0" containsString="0" containsBlank="1"/>
    </cacheField>
    <cacheField name="Placing" numFmtId="0">
      <sharedItems containsNonDate="0" containsString="0" containsBlank="1"/>
    </cacheField>
    <cacheField name="Points" numFmtId="0">
      <sharedItems containsBlank="1"/>
    </cacheField>
    <cacheField name="Clear2" numFmtId="0">
      <sharedItems containsNonDate="0" containsString="0" containsBlank="1"/>
    </cacheField>
    <cacheField name="Placing2" numFmtId="0">
      <sharedItems containsNonDate="0" containsString="0" containsBlank="1"/>
    </cacheField>
    <cacheField name="Points2" numFmtId="0">
      <sharedItems containsBlank="1"/>
    </cacheField>
    <cacheField name="Clear3" numFmtId="0">
      <sharedItems containsNonDate="0" containsString="0" containsBlank="1"/>
    </cacheField>
    <cacheField name="Placing3" numFmtId="0">
      <sharedItems containsNonDate="0" containsString="0" containsBlank="1"/>
    </cacheField>
    <cacheField name="Points3" numFmtId="0">
      <sharedItems containsBlank="1"/>
    </cacheField>
    <cacheField name="Points4" numFmtId="0">
      <sharedItems containsString="0" containsBlank="1" containsNumber="1" containsInteger="1" minValue="0" maxValue="0"/>
    </cacheField>
    <cacheField name="Placing4" numFmtId="0">
      <sharedItems containsBlank="1"/>
    </cacheField>
    <cacheField name="Q'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PC" refreshedDate="45326.655415740737" createdVersion="8" refreshedVersion="8" minRefreshableVersion="3" recordCount="248" xr:uid="{2CB8B325-78F2-445B-A0EB-961CF5869594}">
  <cacheSource type="worksheet">
    <worksheetSource ref="D5:AF253" sheet="Results"/>
  </cacheSource>
  <cacheFields count="29">
    <cacheField name="Rd1" numFmtId="0">
      <sharedItems containsBlank="1" containsMixedTypes="1" containsNumber="1" containsInteger="1" minValue="0" maxValue="20"/>
    </cacheField>
    <cacheField name="Rd2" numFmtId="0">
      <sharedItems containsBlank="1" containsMixedTypes="1" containsNumber="1" containsInteger="1" minValue="0" maxValue="20"/>
    </cacheField>
    <cacheField name="Rd3" numFmtId="0">
      <sharedItems containsBlank="1" containsMixedTypes="1" containsNumber="1" containsInteger="1" minValue="0" maxValue="20"/>
    </cacheField>
    <cacheField name="AM7" numFmtId="0">
      <sharedItems containsBlank="1"/>
    </cacheField>
    <cacheField name="AM6" numFmtId="0">
      <sharedItems containsBlank="1"/>
    </cacheField>
    <cacheField name="2Phs" numFmtId="0">
      <sharedItems containsBlank="1"/>
    </cacheField>
    <cacheField name="HC" numFmtId="0">
      <sharedItems containsNonDate="0" containsString="0" containsBlank="1"/>
    </cacheField>
    <cacheField name="SCR" numFmtId="0">
      <sharedItems containsBlank="1" count="2">
        <m/>
        <s v="SCR"/>
      </sharedItems>
    </cacheField>
    <cacheField name="OTT" numFmtId="0">
      <sharedItems containsNonDate="0" containsString="0" containsBlank="1"/>
    </cacheField>
    <cacheField name="U13/Ovr 13" numFmtId="0">
      <sharedItems containsBlank="1"/>
    </cacheField>
    <cacheField name="Class" numFmtId="0">
      <sharedItems containsBlank="1" containsMixedTypes="1" containsNumber="1" containsInteger="1" minValue="0" maxValue="12" count="24">
        <s v="Class 1 Official 12yrs &amp; Under 60cm"/>
        <n v="1"/>
        <m/>
        <n v="0"/>
        <s v="Class 2 Official 12yrs &amp; Under 70cm"/>
        <n v="2"/>
        <s v="Class 3 Official 12yrs &amp; Under 80cm"/>
        <n v="3"/>
        <s v="Class 4 Official 13 - 26 yrs 70cm"/>
        <n v="4"/>
        <s v="Class 5 Official 13 - 26 yrs 80cm"/>
        <n v="5"/>
        <s v="Class 6 Official 13 - 26 yrs 90cm"/>
        <n v="6"/>
        <s v="Class 7 Official 13 - 26 yrs 100cm"/>
        <n v="7"/>
        <s v="Class 8 Official 13 - 26 yrs 110cm"/>
        <s v="Class 9 Official 13 - 26 yrs 120cm"/>
        <s v="Class 10 Unofficial 10yrs &amp; Under 30cm"/>
        <n v="10"/>
        <s v="Class 11 Unofficial 12yrs &amp; Under 50cm"/>
        <n v="11"/>
        <s v="Class 12 Unofficial 13 - 26 yrs 60cm"/>
        <n v="12"/>
      </sharedItems>
    </cacheField>
    <cacheField name="Snr" numFmtId="0">
      <sharedItems containsBlank="1" count="2">
        <m/>
        <s v="Snr"/>
      </sharedItems>
    </cacheField>
    <cacheField name="No" numFmtId="0">
      <sharedItems containsString="0" containsBlank="1" containsNumber="1" containsInteger="1" minValue="1" maxValue="92"/>
    </cacheField>
    <cacheField name="Rider" numFmtId="0">
      <sharedItems containsBlank="1" count="83">
        <m/>
        <s v="Ashlin Grimmond"/>
        <s v="Pippa Reid"/>
        <s v="Lara Hammond"/>
        <s v="Flo Smith"/>
        <s v="Freya Davie"/>
        <s v="Zoe Statham"/>
        <s v="Olivia Stevenson"/>
        <s v="Priya Mohrholz"/>
        <s v="Maddison Mcluckie"/>
        <s v="Camryn Keag"/>
        <s v="Karina Reeve-johnson"/>
        <s v="Jezebella Milzewski"/>
        <s v="Elle Suhle"/>
        <s v="Demii-leigh Stringer"/>
        <s v="Amity Broadbent"/>
        <s v="Declan Fleming"/>
        <s v="Charlie Vines"/>
        <s v="Erin O'neill"/>
        <s v="Alexis Cross"/>
        <s v="Zoe Mohrholz"/>
        <s v="Anastacia Malisauskas"/>
        <s v="Ellie Sandiford"/>
        <s v="Alexis Bennett"/>
        <s v="Grace Saunders"/>
        <s v="Annie Horn"/>
        <s v="Madison Mcdougall"/>
        <s v="Irish Kerr"/>
        <s v="Elyse Moulynox"/>
        <s v="Sarah Daniel"/>
        <s v="Racheal Milne"/>
        <s v="Cheyenne Quinn"/>
        <s v="Kirrah Paten"/>
        <s v="John Broadbent"/>
        <s v="Summer Broadbent"/>
        <s v="Rebecca Brown"/>
        <s v="Lilly Polden"/>
        <s v="Tahni Jordan"/>
        <s v="Eloise Krieger"/>
        <s v="Georgie Drane"/>
        <s v="Charlotte Rodgers"/>
        <s v="Maddison Giess"/>
        <s v="Dakota Giess"/>
        <s v="Sophie Greiner"/>
        <s v="Liana Murphy"/>
        <s v="Emily Dent"/>
        <s v="Madison Heath"/>
        <s v="Fleur Pearson"/>
        <s v="Cassidy Bowman"/>
        <s v="Elesi Gallagher"/>
        <s v="Eleanor Gray"/>
        <s v="Lilliarna Coburn"/>
        <s v="Hayden Taylor"/>
        <s v="Grace Martin"/>
        <s v="Mia Jensen"/>
        <s v="Emily Eldred"/>
        <s v="Lyla Simpson"/>
        <s v="Charli Benefield"/>
        <s v="Willa Boersma"/>
        <s v="Jessica Newport"/>
        <s v="Amahlia Stevenson"/>
        <s v="Maddie Reid"/>
        <s v="Evie Mcconnell"/>
        <s v="Hats Smith"/>
        <s v="Amelia Parry"/>
        <s v="Evie Binks"/>
        <s v="Bella Kaplan"/>
        <s v="Rosie Brown"/>
        <s v="Izabel Norcott"/>
        <s v="Sienna Baird"/>
        <s v="Amelia Moulynox"/>
        <s v="Sienna Kimmorley-baeta"/>
        <s v="Emily Lees"/>
        <s v="Chelsea Christison"/>
        <s v="Harper Collins"/>
        <s v="Penny Neale"/>
        <s v="Nicola La monaca"/>
        <s v="Mikayla Dillon"/>
        <s v="Jessica Gellie"/>
        <s v="Natasha Bowman"/>
        <s v="Caitlyn Griffiths"/>
        <s v="Mackenzie Simpson"/>
        <s v="Maya Boreham"/>
      </sharedItems>
    </cacheField>
    <cacheField name="Horse" numFmtId="0">
      <sharedItems containsBlank="1" count="93">
        <m/>
        <s v="WILLOW"/>
        <s v="RADFORD LODGE UNFORGETTABLE"/>
        <s v="ARCADIAN PATRIOT"/>
        <s v="SCARLETT"/>
        <s v="PHOENIX RISING"/>
        <s v="MIRRABOOKA PEACHES AND CREAM"/>
        <s v="FIREFLY PARK GOLDEN LOTTERY"/>
        <s v="TOKAYLA LODGE VIVASHOUS"/>
        <s v="BLACK MAGIC SOOTY"/>
        <s v="MR DANTE"/>
        <s v="TREMAYNE BLUE SAPPHIRE (DEXTER)"/>
        <s v="PRINCESS CANDY"/>
        <s v="AISLING PARK STELLALUNA"/>
        <s v="OVERFLOWING"/>
        <s v="SKYWALKER"/>
        <s v="CRESTLINE SNOOPY"/>
        <s v="LITTLE DUDE"/>
        <s v="FRECKLES"/>
        <s v="FIONN MAC CUMHALL"/>
        <s v="ARABIER CAMAMOON BEY"/>
        <s v="IT'S SYLVESTER"/>
        <s v="LE ALLUSION"/>
        <s v="LIBERTY"/>
        <s v="BOURBON"/>
        <s v="SULLY"/>
        <s v="TTF LARRY"/>
        <s v="MM RICO EN VEGAS"/>
        <s v="IT'S A PUNT"/>
        <s v="Roxy / shooting star"/>
        <s v="WILMA"/>
        <s v="PRIMROSE PARK PASSION THYME"/>
        <s v="CHOCOLICIOUS"/>
        <s v="Kinnordy Gonnyelyn"/>
        <s v="LOLA"/>
        <s v="Rocky"/>
        <s v="Classic Royal"/>
        <s v="CROFTCNOC FLASH"/>
        <s v="SUNS OUT GUNS OUT"/>
        <s v="ESB GOLDEN KNOT"/>
        <s v="RANGEVIEW AMIGO"/>
        <s v="HAVEN SUGAR"/>
        <s v="VANMADDA BODACIOUS - BODIE"/>
        <s v="WALK ON BY - TUXEDO"/>
        <s v="ZELDA"/>
        <s v="KRUNCHY"/>
        <s v="FINCH FARM JUST CHILLED"/>
        <s v="TORUK"/>
        <s v="BOOROODABIN TOP GUN"/>
        <s v="ROMMELL"/>
        <s v="MISS O'REILLY"/>
        <s v="MARKUS"/>
        <s v="SPOOK"/>
        <s v="GIVEITAGO"/>
        <s v="JONDEL ACE"/>
        <s v="LITTLE WILLIAM"/>
        <s v="MIDNIGHT MADNESS"/>
        <s v="KEVEJON"/>
        <s v="WELCOME STRANGER"/>
        <s v="AVOUCH"/>
        <s v="CHEERS FOR ROSE"/>
        <s v="ESTHER"/>
        <s v="BOUNCE"/>
        <s v="SPILLENA"/>
        <s v="DA COOKIE MONSTER"/>
        <s v="MISHANI CHRISTIAN"/>
        <s v="SUNSET SAFARI"/>
        <s v="WALK WITH GRACE"/>
        <s v="PASHA"/>
        <s v="CHARALOOK AMBASSADOR"/>
        <s v="ALL THAT JAZZ"/>
        <s v="BANKSIA"/>
        <s v="THE BLACK"/>
        <s v="BOUDIE"/>
        <s v="BILLY"/>
        <s v="DEEJAY GOLD BY DESIGN"/>
        <s v="VAD HYDROGEN"/>
        <s v="EDDIE"/>
        <s v="FRANKIE"/>
        <s v="AMARANDA MAGGIE MAY"/>
        <s v="ELLIE"/>
        <s v="KING TYTAN"/>
        <s v="BUBBY BOO"/>
        <s v="ARCHIE"/>
        <s v="BENTLEY"/>
        <s v="CHASING THE SPOTS"/>
        <s v="KING LOUIS"/>
        <s v="NUTMEG"/>
        <s v="ECLIPSE"/>
        <s v="GLENORMISTON CHRISTIE"/>
        <s v="HE'S A HOOT"/>
        <s v="CRESTLINE PRINCE"/>
        <s v="QUEEN OF HEARTS"/>
      </sharedItems>
    </cacheField>
    <cacheField name="Club" numFmtId="0">
      <sharedItems containsBlank="1" count="42">
        <m/>
        <s v="Gumdale "/>
        <s v="Samford"/>
        <s v="Redlands "/>
        <s v="Dayboro"/>
        <s v="Tamborine"/>
        <s v="Moggill"/>
        <s v="Runcorn"/>
        <s v="Burpengary"/>
        <s v="Darra Oxley "/>
        <s v="Brookfield"/>
        <s v="Oxenford"/>
        <s v="Tallebudgera "/>
        <s v="Jimboomba"/>
        <s v="Nerang"/>
        <s v="Southside"/>
        <s v="Northern Suburbs "/>
        <s v="Greenbank "/>
        <s v="Karana Downs"/>
        <s v="maroochy"/>
        <s v="Gatton"/>
        <s v="WEPC"/>
        <s v="Gumdale"/>
        <s v="Hendra"/>
        <s v="Wynnum"/>
        <s v="Karana downs " u="1"/>
        <s v="Burpengary " u="1"/>
        <s v="" u="1"/>
        <s v="Redlands" u="1"/>
        <s v="Northern Suburbs" u="1"/>
        <s v="Mudgeeraba" u="1"/>
        <s v="Mt Gravatt" u="1"/>
        <s v="Brookfield " u="1"/>
        <s v="Waterford" u="1"/>
        <s v="Albany Creek" u="1"/>
        <s v="Fassifern " u="1"/>
        <s v="Tallebudgera" u="1"/>
        <s v="Burpengery" u="1"/>
        <s v="Mt Gravatt " u="1"/>
        <s v="Burpengery " u="1"/>
        <s v="Mudgeeraba " u="1"/>
        <s v="Moggill " u="1"/>
      </sharedItems>
    </cacheField>
    <cacheField name="Perf Card" numFmtId="0">
      <sharedItems containsBlank="1" containsMixedTypes="1" containsNumber="1" containsInteger="1" minValue="12826" maxValue="351768"/>
    </cacheField>
    <cacheField name="Clear" numFmtId="0">
      <sharedItems containsBlank="1"/>
    </cacheField>
    <cacheField name="Placing" numFmtId="0">
      <sharedItems containsBlank="1"/>
    </cacheField>
    <cacheField name="Points" numFmtId="0">
      <sharedItems containsBlank="1" containsMixedTypes="1" containsNumber="1" containsInteger="1" minValue="1" maxValue="10"/>
    </cacheField>
    <cacheField name="Clear2" numFmtId="0">
      <sharedItems containsBlank="1"/>
    </cacheField>
    <cacheField name="Placing2" numFmtId="0">
      <sharedItems containsBlank="1"/>
    </cacheField>
    <cacheField name="Points2" numFmtId="0">
      <sharedItems containsBlank="1" containsMixedTypes="1" containsNumber="1" containsInteger="1" minValue="1" maxValue="10"/>
    </cacheField>
    <cacheField name="Clear3" numFmtId="0">
      <sharedItems containsBlank="1"/>
    </cacheField>
    <cacheField name="Placing3" numFmtId="0">
      <sharedItems containsBlank="1"/>
    </cacheField>
    <cacheField name="Points3" numFmtId="0">
      <sharedItems containsBlank="1" containsMixedTypes="1" containsNumber="1" containsInteger="1" minValue="1" maxValue="10"/>
    </cacheField>
    <cacheField name="Points4" numFmtId="0">
      <sharedItems containsString="0" containsBlank="1" containsNumber="1" containsInteger="1" minValue="0" maxValue="30"/>
    </cacheField>
    <cacheField name="Placing4" numFmtId="0">
      <sharedItems containsBlank="1" containsMixedTypes="1" containsNumber="1" containsInteger="1" minValue="1" maxValue="12"/>
    </cacheField>
    <cacheField name="Q'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PC" refreshedDate="45326.658966550924" createdVersion="8" refreshedVersion="8" minRefreshableVersion="3" recordCount="273" xr:uid="{5D48A046-84E4-496D-85E9-14060A79AAE6}">
  <cacheSource type="worksheet">
    <worksheetSource ref="D5:AF278" sheet="Results"/>
  </cacheSource>
  <cacheFields count="29">
    <cacheField name="Rd1" numFmtId="0">
      <sharedItems containsBlank="1" containsMixedTypes="1" containsNumber="1" containsInteger="1" minValue="0" maxValue="20"/>
    </cacheField>
    <cacheField name="Rd2" numFmtId="0">
      <sharedItems containsBlank="1" containsMixedTypes="1" containsNumber="1" containsInteger="1" minValue="0" maxValue="20"/>
    </cacheField>
    <cacheField name="Rd3" numFmtId="0">
      <sharedItems containsBlank="1" containsMixedTypes="1" containsNumber="1" containsInteger="1" minValue="0" maxValue="20"/>
    </cacheField>
    <cacheField name="AM7" numFmtId="0">
      <sharedItems containsBlank="1"/>
    </cacheField>
    <cacheField name="AM6" numFmtId="0">
      <sharedItems containsBlank="1"/>
    </cacheField>
    <cacheField name="2Phs" numFmtId="0">
      <sharedItems containsBlank="1"/>
    </cacheField>
    <cacheField name="HC" numFmtId="0">
      <sharedItems containsNonDate="0" containsString="0" containsBlank="1"/>
    </cacheField>
    <cacheField name="SCR" numFmtId="0">
      <sharedItems containsBlank="1" count="2">
        <m/>
        <s v="SCR"/>
      </sharedItems>
    </cacheField>
    <cacheField name="OTT" numFmtId="0">
      <sharedItems containsNonDate="0" containsBlank="1" count="2">
        <m/>
        <s v="Yes" u="1"/>
      </sharedItems>
    </cacheField>
    <cacheField name="U13/Ovr 13" numFmtId="0">
      <sharedItems containsBlank="1" count="4">
        <m/>
        <s v="U13"/>
        <s v=""/>
        <s v="SNR"/>
      </sharedItems>
    </cacheField>
    <cacheField name="Class" numFmtId="0">
      <sharedItems containsDate="1" containsBlank="1" containsMixedTypes="1" minDate="1899-12-31T00:00:00" maxDate="1899-12-31T10:51:04" count="32">
        <s v="Class 1 Official 12yrs &amp; Under 60cm"/>
        <n v="1"/>
        <m/>
        <n v="0"/>
        <s v="Class 2 Official 12yrs &amp; Under 70cm"/>
        <n v="2"/>
        <s v="Class 3 Official 12yrs &amp; Under 80cm"/>
        <n v="3"/>
        <s v="Class 4 Official 13 - 26 yrs 70cm"/>
        <n v="4"/>
        <s v="Class 5 Official 13 - 26 yrs 80cm"/>
        <n v="5"/>
        <s v="Class 6 Official 13 - 26 yrs 90cm"/>
        <n v="6"/>
        <s v="Class 7 Official 13 - 26 yrs 100cm"/>
        <n v="7"/>
        <s v="Class 8 Official 13 - 26 yrs 110cm"/>
        <s v="Class 9 Official 13 - 26 yrs 120cm"/>
        <s v="Class 10 Unofficial 10yrs &amp; Under 30cm"/>
        <n v="10"/>
        <s v="Class 11 Unofficial 12yrs &amp; Under 50cm"/>
        <n v="11"/>
        <s v="Class 12 Unofficial 13 - 26 yrs 60cm"/>
        <n v="12"/>
        <s v="Class 13 Seniors "/>
        <n v="13"/>
        <s v="Class 10 Unofficial 12yrs &amp; Under 30cm" u="1"/>
        <s v="Class 6/7 Official 13 - 26 yrs 90cm/100cm" u="1"/>
        <d v="1900-01-05T00:00:00" u="1"/>
        <d v="2023-07-06T00:00:00" u="1"/>
        <n v="45113" u="1"/>
        <s v="6/7" u="1"/>
      </sharedItems>
    </cacheField>
    <cacheField name="Snr" numFmtId="0">
      <sharedItems containsBlank="1" count="2">
        <m/>
        <s v="Snr"/>
      </sharedItems>
    </cacheField>
    <cacheField name="No" numFmtId="0">
      <sharedItems containsString="0" containsBlank="1" containsNumber="1" containsInteger="1" minValue="1" maxValue="92"/>
    </cacheField>
    <cacheField name="Rider" numFmtId="0">
      <sharedItems containsBlank="1" count="140">
        <m/>
        <s v="Ashlin Grimmond"/>
        <s v="Pippa Reid"/>
        <s v="Lara Hammond"/>
        <s v="Flo Smith"/>
        <s v="Freya Davie"/>
        <s v="Zoe Statham"/>
        <s v="Olivia Stevenson"/>
        <s v="Priya Mohrholz"/>
        <s v="Maddison Mcluckie"/>
        <s v="Camryn Keag"/>
        <s v="Karina Reeve-johnson"/>
        <s v="Jezebella Milzewski"/>
        <s v="Elle Suhle"/>
        <s v="Demii-leigh Stringer"/>
        <s v="Amity Broadbent"/>
        <s v="Declan Fleming"/>
        <s v="Charlie Vines"/>
        <s v="Erin O'neill"/>
        <s v="Alexis Cross"/>
        <s v="Zoe Mohrholz"/>
        <s v="Anastacia Malisauskas"/>
        <s v="Ellie Sandiford"/>
        <s v="Alexis Bennett"/>
        <s v="Grace Saunders"/>
        <s v="Annie Horn"/>
        <s v="Madison Mcdougall"/>
        <s v="Irish Kerr"/>
        <s v="Elyse Moulynox"/>
        <s v="Sarah Daniel"/>
        <s v="Racheal Milne"/>
        <s v="Cheyenne Quinn"/>
        <s v="Kirrah Paten"/>
        <s v="John Broadbent"/>
        <s v="Summer Broadbent"/>
        <s v="Rebecca Brown"/>
        <s v="Lilly Polden"/>
        <s v="Tahni Jordan"/>
        <s v="Eloise Krieger"/>
        <s v="Georgie Drane"/>
        <s v="Charlotte Rodgers"/>
        <s v="Maddison Giess"/>
        <s v="Dakota Giess"/>
        <s v="Sophie Greiner"/>
        <s v="Liana Murphy"/>
        <s v="Emily Dent"/>
        <s v="Madison Heath"/>
        <s v="Fleur Pearson"/>
        <s v="Cassidy Bowman"/>
        <s v="Elesi Gallagher"/>
        <s v="Eleanor Gray"/>
        <s v="Lilliarna Coburn"/>
        <s v="Hayden Taylor"/>
        <s v="Grace Martin"/>
        <s v="Mia Jensen"/>
        <s v="Emily Eldred"/>
        <s v="Lyla Simpson"/>
        <s v="Charli Benefield"/>
        <s v="Willa Boersma"/>
        <s v="Jessica Newport"/>
        <s v="Amahlia Stevenson"/>
        <s v="Maddie Reid"/>
        <s v="Evie Mcconnell"/>
        <s v="Hats Smith"/>
        <s v="Amelia Parry"/>
        <s v="Evie Binks"/>
        <s v="Bella Kaplan"/>
        <s v="Rosie Brown"/>
        <s v="Izabel Norcott"/>
        <s v="Sienna Baird"/>
        <s v="Amelia Moulynox"/>
        <s v="Sienna Kimmorley-baeta"/>
        <s v="Emily Lees"/>
        <s v="Chelsea Christison"/>
        <s v="Harper Collins"/>
        <s v="Penny Neale"/>
        <s v="Nicola La monaca"/>
        <s v="Mikayla Dillon"/>
        <s v="Jessica Gellie"/>
        <s v="Natasha Bowman"/>
        <s v="Caitlyn Griffiths"/>
        <s v="Mackenzie Simpson"/>
        <s v="Maya Boreham"/>
        <s v="Poppy Kruberg" u="1"/>
        <s v="Erin O' neill" u="1"/>
        <s v="Maddy Burke" u="1"/>
        <s v="Isla Mcpherson" u="1"/>
        <s v="Willow Patton" u="1"/>
        <s v="Jemma Hudson" u="1"/>
        <s v="Zoe Conradie" u="1"/>
        <s v="Kodi House" u="1"/>
        <s v="Blair Burke" u="1"/>
        <s v="Dawn Murray" u="1"/>
        <s v="Sienna Tombs" u="1"/>
        <s v="Kiara Cumming" u="1"/>
        <s v="Kylie Eastwell" u="1"/>
        <s v="Keira Burgermeister" u="1"/>
        <s v="Brooke Smith" u="1"/>
        <s v="Ila Mcdonald" u="1"/>
        <s v="Heidee Grisbrook" u="1"/>
        <s v="Ashleigh Grech" u="1"/>
        <s v="Vienna Lyons" u="1"/>
        <s v="Lucy Vaschina" u="1"/>
        <s v="Chloe Cartledge" u="1"/>
        <s v="Chloe Green" u="1"/>
        <s v="Mandy Radecker" u="1"/>
        <s v="Louise Falwasser" u="1"/>
        <s v="Abi Walsh" u="1"/>
        <s v="Calli Robertson" u="1"/>
        <s v="Emma Dillon" u="1"/>
        <s v="Sara Browning" u="1"/>
        <s v="Lucy Prevost" u="1"/>
        <s v="Zoe Carlsson" u="1"/>
        <s v="Jana Conradie" u="1"/>
        <s v="Sienna Simpson" u="1"/>
        <s v="Talia Robitaille" u="1"/>
        <s v="Jenna Vermaas" u="1"/>
        <s v="Caitlin Pegg" u="1"/>
        <s v="Sinead Stewart" u="1"/>
        <s v="Britt Furlanis" u="1"/>
        <s v="Olivia Rolfe" u="1"/>
        <s v="Elisha Hou" u="1"/>
        <s v="Jorja Titman" u="1"/>
        <s v="Chloe Shultz" u="1"/>
        <s v="Charlotte Dickinson" u="1"/>
        <s v="Ava Randall" u="1"/>
        <s v="Jennifer Macfarlane" u="1"/>
        <s v="Riley Canning" u="1"/>
        <s v="Caitlin Scott" u="1"/>
        <s v="Felicity Close" u="1"/>
        <s v="Darien Bandyopadhyay" u="1"/>
        <s v="Emily Lynch" u="1"/>
        <s v="Chelsea New" u="1"/>
        <s v="Cyana Titman" u="1"/>
        <s v="Stella Brett" u="1"/>
        <s v="Sophie Christison" u="1"/>
        <s v="Ava Lange" u="1"/>
        <s v="Penelope Dannehl" u="1"/>
        <s v="Elizabeth Woodward" u="1"/>
        <s v="Ian Christison" u="1"/>
      </sharedItems>
    </cacheField>
    <cacheField name="Horse" numFmtId="0">
      <sharedItems containsBlank="1" count="171">
        <m/>
        <s v="WILLOW"/>
        <s v="RADFORD LODGE UNFORGETTABLE"/>
        <s v="ARCADIAN PATRIOT"/>
        <s v="SCARLETT"/>
        <s v="PHOENIX RISING"/>
        <s v="MIRRABOOKA PEACHES AND CREAM"/>
        <s v="FIREFLY PARK GOLDEN LOTTERY"/>
        <s v="TOKAYLA LODGE VIVASHOUS"/>
        <s v="BLACK MAGIC SOOTY"/>
        <s v="MR DANTE"/>
        <s v="TREMAYNE BLUE SAPPHIRE (DEXTER)"/>
        <s v="PRINCESS CANDY"/>
        <s v="AISLING PARK STELLALUNA"/>
        <s v="OVERFLOWING"/>
        <s v="SKYWALKER"/>
        <s v="CRESTLINE SNOOPY"/>
        <s v="LITTLE DUDE"/>
        <s v="FRECKLES"/>
        <s v="FIONN MAC CUMHALL"/>
        <s v="ARABIER CAMAMOON BEY"/>
        <s v="IT'S SYLVESTER"/>
        <s v="LE ALLUSION"/>
        <s v="LIBERTY"/>
        <s v="BOURBON"/>
        <s v="SULLY"/>
        <s v="TTF LARRY"/>
        <s v="MM RICO EN VEGAS"/>
        <s v="IT'S A PUNT"/>
        <s v="Roxy / shooting star"/>
        <s v="WILMA"/>
        <s v="PRIMROSE PARK PASSION THYME"/>
        <s v="CHOCOLICIOUS"/>
        <s v="Kinnordy Gonnyelyn"/>
        <s v="LOLA"/>
        <s v="Rocky"/>
        <s v="Classic Royal"/>
        <s v="CROFTCNOC FLASH"/>
        <s v="SUNS OUT GUNS OUT"/>
        <s v="ESB GOLDEN KNOT"/>
        <s v="RANGEVIEW AMIGO"/>
        <s v="HAVEN SUGAR"/>
        <s v="VANMADDA BODACIOUS - BODIE"/>
        <s v="WALK ON BY - TUXEDO"/>
        <s v="ZELDA"/>
        <s v="KRUNCHY"/>
        <s v="FINCH FARM JUST CHILLED"/>
        <s v="TORUK"/>
        <s v="BOOROODABIN TOP GUN"/>
        <s v="ROMMELL"/>
        <s v="MISS O'REILLY"/>
        <s v="MARKUS"/>
        <s v="SPOOK"/>
        <s v="GIVEITAGO"/>
        <s v="JONDEL ACE"/>
        <s v="LITTLE WILLIAM"/>
        <s v="MIDNIGHT MADNESS"/>
        <s v="KEVEJON"/>
        <s v="WELCOME STRANGER"/>
        <s v="AVOUCH"/>
        <s v="CHEERS FOR ROSE"/>
        <s v="ESTHER"/>
        <s v="BOUNCE"/>
        <s v="SPILLENA"/>
        <s v="DA COOKIE MONSTER"/>
        <s v="MISHANI CHRISTIAN"/>
        <s v="SUNSET SAFARI"/>
        <s v="WALK WITH GRACE"/>
        <s v="PASHA"/>
        <s v="CHARALOOK AMBASSADOR"/>
        <s v="ALL THAT JAZZ"/>
        <s v="BANKSIA"/>
        <s v="THE BLACK"/>
        <s v="BOUDIE"/>
        <s v="BILLY"/>
        <s v="DEEJAY GOLD BY DESIGN"/>
        <s v="VAD HYDROGEN"/>
        <s v="EDDIE"/>
        <s v="FRANKIE"/>
        <s v="AMARANDA MAGGIE MAY"/>
        <s v="ELLIE"/>
        <s v="KING TYTAN"/>
        <s v="BUBBY BOO"/>
        <s v="ARCHIE"/>
        <s v="BENTLEY"/>
        <s v="CHASING THE SPOTS"/>
        <s v="KING LOUIS"/>
        <s v="NUTMEG"/>
        <s v="ECLIPSE"/>
        <s v="GLENORMISTON CHRISTIE"/>
        <s v="HE'S A HOOT"/>
        <s v="CRESTLINE PRINCE"/>
        <s v="QUEEN OF HEARTS"/>
        <s v="ROXY" u="1"/>
        <s v="DON DIEGO DELA VEGA" u="1"/>
        <s v="DRACMOORE MERLYN" u="1"/>
        <s v="KIRKWOOD MARCUS" u="1"/>
        <s v="KOAH" u="1"/>
        <s v="MJK RAYNE" u="1"/>
        <s v="Willy Wonka" u="1"/>
        <s v="OAKLANDS PARK PRIME TIME" u="1"/>
        <s v="OTTABA NOVEMBER RAIN" u="1"/>
        <s v="SAMARA SWEETFLAME" u="1"/>
        <s v="SOVEREIGN DINGO" u="1"/>
        <s v="WISTFUL WONDER (CHEVAL)" u="1"/>
        <s v="Super Trooper" u="1"/>
        <s v="Reflective" u="1"/>
        <s v="A SPLASH OF HARMONY" u="1"/>
        <s v="ANDELAIN SPARTACUS" u="1"/>
        <s v="HARLEY" u="1"/>
        <s v="MERRILANDS CUSTOM MAID" u="1"/>
        <s v="RUBY" u="1"/>
        <s v="CUPCAKE" u="1"/>
        <s v="NATREME REGAL DREAMER" u="1"/>
        <s v="PADME" u="1"/>
        <s v="BEN" u="1"/>
        <s v="BUNYIP" u="1"/>
        <s v="DIXIE" u="1"/>
        <s v="DUDE" u="1"/>
        <s v="FINCH FARM TIPTOE" u="1"/>
        <s v="GENTLEMAN JOE" u="1"/>
        <s v="HUNGRY HIPPO" u="1"/>
        <s v="KADJABI JACK" u="1"/>
        <s v="MAFIA" u="1"/>
        <s v="MAGIC OF AFRIKA" u="1"/>
        <s v="MINI" u="1"/>
        <s v="MON CHERIE" u="1"/>
        <s v="ROPELEY PARK MAGNETISM" u="1"/>
        <s v="WILL" u="1"/>
        <s v="ENTERPRISE JACK" u="1"/>
        <s v="PRINCESS DIVA" u="1"/>
        <s v="ABITAZAR" u="1"/>
        <s v="APOLLO" u="1"/>
        <s v="BAROOMCHARLIE" u="1"/>
        <s v="BELLE PHLYNN PARK WARRIOR LADY" u="1"/>
        <s v="DESERT FOX" u="1"/>
        <s v="FLASH" u="1"/>
        <s v="GLIMMER CYNDERS OF SASS" u="1"/>
        <s v="HARLEY ROSE MEMOIR" u="1"/>
        <s v="JUNGLE STORM" u="1"/>
        <s v="KARIEGA - ACE" u="1"/>
        <s v="KING CLAY" u="1"/>
        <s v="MIDNIGHT MAXIMUS" u="1"/>
        <s v="OAK PARK ROCK STAR" u="1"/>
        <s v="SIMPLY BELLINI" u="1"/>
        <s v="SUMMER" u="1"/>
        <s v="BON VISAGE" u="1"/>
        <s v="SPARKLING LIGHT" u="1"/>
        <s v="WIND SONG" u="1"/>
        <s v="BILLY VISTA" u="1"/>
        <s v="DISNEY DIVA" u="1"/>
        <s v="COCO" u="1"/>
        <s v="DARLA" u="1"/>
        <s v="GIDGEE" u="1"/>
        <s v="PARIS" u="1"/>
        <s v="TROPICAL STORM" u="1"/>
        <s v="PRINCE EBONY" u="1"/>
        <s v="BELLE AMOUR ROSE" u="1"/>
        <s v="ALL ASSURED" u="1"/>
        <s v="BENNY" u="1"/>
        <s v="BOOT SCOOTIN BANDIT" u="1"/>
        <s v="DOLLY" u="1"/>
        <s v="ENVY" u="1"/>
        <s v="KATO" u="1"/>
        <s v="MARS" u="1"/>
        <s v="POWER REPORT" u="1"/>
        <s v="SKIBBEREEN NEAT AZ" u="1"/>
        <s v="TUBBY" u="1"/>
        <s v="RYTHM KING" u="1"/>
        <s v="CABOONBAH CALAMITY JANE" u="1"/>
        <s v="MOSTLY RED" u="1"/>
      </sharedItems>
    </cacheField>
    <cacheField name="Club" numFmtId="0">
      <sharedItems containsBlank="1"/>
    </cacheField>
    <cacheField name="Perf Card" numFmtId="0">
      <sharedItems containsBlank="1" containsMixedTypes="1" containsNumber="1" containsInteger="1" minValue="12826" maxValue="351768"/>
    </cacheField>
    <cacheField name="Clear" numFmtId="0">
      <sharedItems containsBlank="1"/>
    </cacheField>
    <cacheField name="Placing" numFmtId="0">
      <sharedItems containsBlank="1"/>
    </cacheField>
    <cacheField name="Points" numFmtId="0">
      <sharedItems containsBlank="1" containsMixedTypes="1" containsNumber="1" containsInteger="1" minValue="1" maxValue="10"/>
    </cacheField>
    <cacheField name="Clear2" numFmtId="0">
      <sharedItems containsBlank="1"/>
    </cacheField>
    <cacheField name="Placing2" numFmtId="0">
      <sharedItems containsBlank="1"/>
    </cacheField>
    <cacheField name="Points2" numFmtId="0">
      <sharedItems containsBlank="1" containsMixedTypes="1" containsNumber="1" containsInteger="1" minValue="1" maxValue="10"/>
    </cacheField>
    <cacheField name="Clear3" numFmtId="0">
      <sharedItems containsBlank="1"/>
    </cacheField>
    <cacheField name="Placing3" numFmtId="0">
      <sharedItems containsBlank="1"/>
    </cacheField>
    <cacheField name="Points3" numFmtId="0">
      <sharedItems containsBlank="1" containsMixedTypes="1" containsNumber="1" containsInteger="1" minValue="1" maxValue="10"/>
    </cacheField>
    <cacheField name="Points4" numFmtId="0">
      <sharedItems containsString="0" containsBlank="1" containsNumber="1" containsInteger="1" minValue="0" maxValue="30"/>
    </cacheField>
    <cacheField name="Placing4" numFmtId="0">
      <sharedItems containsBlank="1" containsMixedTypes="1" containsNumber="1" containsInteger="1" minValue="1" maxValue="12" count="14">
        <m/>
        <s v=""/>
        <n v="2"/>
        <n v="1"/>
        <n v="4"/>
        <n v="3"/>
        <n v="8"/>
        <n v="11"/>
        <n v="10"/>
        <n v="12"/>
        <n v="7"/>
        <n v="9"/>
        <n v="6"/>
        <n v="5"/>
      </sharedItems>
    </cacheField>
    <cacheField name="Q'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3">
  <r>
    <m/>
    <m/>
    <m/>
    <m/>
    <m/>
    <m/>
    <m/>
    <m/>
    <m/>
    <m/>
    <x v="0"/>
    <m/>
    <x v="0"/>
    <x v="0"/>
    <x v="0"/>
    <m/>
    <m/>
    <m/>
    <m/>
    <m/>
    <m/>
    <m/>
    <m/>
    <m/>
    <m/>
    <m/>
    <m/>
    <m/>
    <m/>
  </r>
  <r>
    <n v="1"/>
    <n v="6"/>
    <n v="4"/>
    <m/>
    <m/>
    <m/>
    <m/>
    <s v="SCR"/>
    <m/>
    <s v="U13"/>
    <x v="1"/>
    <m/>
    <x v="1"/>
    <x v="1"/>
    <x v="1"/>
    <s v="Gumdale "/>
    <m/>
    <m/>
    <m/>
    <s v=""/>
    <m/>
    <m/>
    <s v=""/>
    <m/>
    <m/>
    <s v=""/>
    <n v="0"/>
    <s v=""/>
    <s v=""/>
  </r>
  <r>
    <n v="1"/>
    <n v="7"/>
    <n v="5"/>
    <s v="**"/>
    <m/>
    <m/>
    <m/>
    <m/>
    <m/>
    <s v="U13"/>
    <x v="1"/>
    <m/>
    <x v="2"/>
    <x v="2"/>
    <x v="2"/>
    <s v="Samford"/>
    <m/>
    <m/>
    <m/>
    <s v=""/>
    <m/>
    <m/>
    <s v=""/>
    <m/>
    <m/>
    <s v=""/>
    <n v="0"/>
    <s v=""/>
    <s v=""/>
  </r>
  <r>
    <n v="2"/>
    <n v="1"/>
    <n v="6"/>
    <m/>
    <s v="**"/>
    <m/>
    <m/>
    <m/>
    <m/>
    <s v="U13"/>
    <x v="1"/>
    <m/>
    <x v="3"/>
    <x v="3"/>
    <x v="3"/>
    <s v="Redlands "/>
    <m/>
    <m/>
    <m/>
    <s v=""/>
    <m/>
    <m/>
    <s v=""/>
    <m/>
    <m/>
    <s v=""/>
    <n v="0"/>
    <s v=""/>
    <s v=""/>
  </r>
  <r>
    <n v="3"/>
    <n v="2"/>
    <n v="7"/>
    <m/>
    <m/>
    <m/>
    <m/>
    <m/>
    <m/>
    <s v="U13"/>
    <x v="1"/>
    <m/>
    <x v="4"/>
    <x v="4"/>
    <x v="4"/>
    <s v="Dayboro"/>
    <m/>
    <m/>
    <m/>
    <s v=""/>
    <m/>
    <m/>
    <s v=""/>
    <m/>
    <m/>
    <s v=""/>
    <n v="0"/>
    <s v=""/>
    <s v=""/>
  </r>
  <r>
    <n v="4"/>
    <n v="3"/>
    <n v="1"/>
    <m/>
    <m/>
    <s v="**"/>
    <m/>
    <m/>
    <m/>
    <s v="U13"/>
    <x v="1"/>
    <m/>
    <x v="5"/>
    <x v="5"/>
    <x v="5"/>
    <s v="Gumdale "/>
    <m/>
    <m/>
    <m/>
    <s v=""/>
    <m/>
    <m/>
    <s v=""/>
    <m/>
    <m/>
    <s v=""/>
    <n v="0"/>
    <s v=""/>
    <s v=""/>
  </r>
  <r>
    <n v="5"/>
    <n v="4"/>
    <n v="2"/>
    <m/>
    <m/>
    <m/>
    <m/>
    <s v="SCR"/>
    <m/>
    <m/>
    <x v="1"/>
    <m/>
    <x v="6"/>
    <x v="6"/>
    <x v="6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7"/>
    <x v="7"/>
    <x v="7"/>
    <s v="Redlands "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2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3"/>
    <m/>
    <x v="0"/>
    <x v="0"/>
    <x v="0"/>
    <m/>
    <m/>
    <m/>
    <m/>
    <s v=""/>
    <m/>
    <m/>
    <s v=""/>
    <m/>
    <m/>
    <s v=""/>
    <n v="0"/>
    <s v=""/>
    <s v=""/>
  </r>
  <r>
    <n v="6"/>
    <n v="5"/>
    <n v="3"/>
    <m/>
    <m/>
    <m/>
    <m/>
    <m/>
    <m/>
    <m/>
    <x v="3"/>
    <m/>
    <x v="0"/>
    <x v="0"/>
    <x v="0"/>
    <m/>
    <m/>
    <m/>
    <m/>
    <m/>
    <m/>
    <m/>
    <m/>
    <m/>
    <m/>
    <m/>
    <n v="0"/>
    <s v=""/>
    <s v=""/>
  </r>
  <r>
    <m/>
    <m/>
    <m/>
    <m/>
    <m/>
    <m/>
    <m/>
    <m/>
    <m/>
    <m/>
    <x v="4"/>
    <m/>
    <x v="0"/>
    <x v="0"/>
    <x v="0"/>
    <m/>
    <m/>
    <m/>
    <m/>
    <m/>
    <m/>
    <m/>
    <m/>
    <m/>
    <m/>
    <m/>
    <m/>
    <m/>
    <m/>
  </r>
  <r>
    <n v="1"/>
    <n v="4"/>
    <n v="2"/>
    <s v="**"/>
    <m/>
    <m/>
    <m/>
    <m/>
    <m/>
    <s v="U13"/>
    <x v="5"/>
    <m/>
    <x v="8"/>
    <x v="8"/>
    <x v="8"/>
    <s v="Redlands "/>
    <m/>
    <m/>
    <m/>
    <s v=""/>
    <m/>
    <m/>
    <s v=""/>
    <m/>
    <m/>
    <s v=""/>
    <n v="0"/>
    <s v=""/>
    <s v=""/>
  </r>
  <r>
    <n v="2"/>
    <n v="5"/>
    <n v="3"/>
    <m/>
    <m/>
    <m/>
    <m/>
    <m/>
    <m/>
    <s v="U13"/>
    <x v="5"/>
    <m/>
    <x v="9"/>
    <x v="9"/>
    <x v="9"/>
    <s v="Tamborine"/>
    <m/>
    <m/>
    <m/>
    <s v=""/>
    <m/>
    <m/>
    <s v=""/>
    <m/>
    <m/>
    <s v=""/>
    <n v="0"/>
    <s v=""/>
    <s v=""/>
  </r>
  <r>
    <n v="3"/>
    <n v="1"/>
    <n v="4"/>
    <m/>
    <s v="**"/>
    <m/>
    <m/>
    <m/>
    <m/>
    <s v="U13"/>
    <x v="5"/>
    <m/>
    <x v="10"/>
    <x v="10"/>
    <x v="10"/>
    <s v="Redlands "/>
    <m/>
    <m/>
    <m/>
    <s v=""/>
    <m/>
    <m/>
    <s v=""/>
    <m/>
    <m/>
    <s v=""/>
    <n v="0"/>
    <s v=""/>
    <s v=""/>
  </r>
  <r>
    <n v="4"/>
    <n v="2"/>
    <n v="5"/>
    <m/>
    <m/>
    <m/>
    <m/>
    <m/>
    <m/>
    <s v="U13"/>
    <x v="5"/>
    <m/>
    <x v="11"/>
    <x v="11"/>
    <x v="11"/>
    <s v="Redlands "/>
    <m/>
    <m/>
    <m/>
    <s v=""/>
    <m/>
    <m/>
    <s v=""/>
    <m/>
    <m/>
    <s v=""/>
    <n v="0"/>
    <s v=""/>
    <s v=""/>
  </r>
  <r>
    <n v="5"/>
    <n v="3"/>
    <n v="1"/>
    <m/>
    <m/>
    <s v="**"/>
    <m/>
    <m/>
    <m/>
    <s v="U13"/>
    <x v="5"/>
    <m/>
    <x v="12"/>
    <x v="12"/>
    <x v="12"/>
    <s v="Moggill"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s v=""/>
    <m/>
    <m/>
    <s v=""/>
    <m/>
    <m/>
    <s v=""/>
    <n v="0"/>
    <s v=""/>
    <s v=""/>
  </r>
  <r>
    <n v="5"/>
    <n v="3"/>
    <n v="1"/>
    <m/>
    <m/>
    <m/>
    <m/>
    <m/>
    <m/>
    <m/>
    <x v="5"/>
    <m/>
    <x v="0"/>
    <x v="0"/>
    <x v="0"/>
    <m/>
    <m/>
    <m/>
    <m/>
    <m/>
    <m/>
    <m/>
    <m/>
    <m/>
    <m/>
    <m/>
    <n v="0"/>
    <s v=""/>
    <s v=""/>
  </r>
  <r>
    <m/>
    <m/>
    <m/>
    <m/>
    <m/>
    <m/>
    <m/>
    <m/>
    <m/>
    <m/>
    <x v="6"/>
    <m/>
    <x v="0"/>
    <x v="0"/>
    <x v="0"/>
    <m/>
    <m/>
    <m/>
    <m/>
    <m/>
    <m/>
    <m/>
    <m/>
    <m/>
    <m/>
    <m/>
    <m/>
    <m/>
    <m/>
  </r>
  <r>
    <n v="1"/>
    <n v="4"/>
    <n v="2"/>
    <m/>
    <m/>
    <m/>
    <m/>
    <s v="SCR"/>
    <m/>
    <s v="U13"/>
    <x v="7"/>
    <m/>
    <x v="13"/>
    <x v="13"/>
    <x v="13"/>
    <s v="Runcorn"/>
    <m/>
    <m/>
    <m/>
    <s v=""/>
    <m/>
    <m/>
    <s v=""/>
    <m/>
    <m/>
    <s v=""/>
    <n v="0"/>
    <s v=""/>
    <s v=""/>
  </r>
  <r>
    <n v="1"/>
    <n v="5"/>
    <n v="3"/>
    <s v="**"/>
    <m/>
    <m/>
    <m/>
    <m/>
    <m/>
    <s v="U13"/>
    <x v="7"/>
    <m/>
    <x v="14"/>
    <x v="14"/>
    <x v="14"/>
    <s v="Samford"/>
    <m/>
    <m/>
    <m/>
    <s v=""/>
    <m/>
    <m/>
    <s v=""/>
    <m/>
    <m/>
    <s v=""/>
    <n v="0"/>
    <s v=""/>
    <s v=""/>
  </r>
  <r>
    <n v="2"/>
    <n v="1"/>
    <n v="4"/>
    <m/>
    <s v="**"/>
    <m/>
    <m/>
    <m/>
    <m/>
    <s v="U13"/>
    <x v="7"/>
    <m/>
    <x v="15"/>
    <x v="15"/>
    <x v="15"/>
    <s v="Burpengary"/>
    <m/>
    <m/>
    <m/>
    <s v=""/>
    <m/>
    <m/>
    <s v=""/>
    <m/>
    <m/>
    <s v=""/>
    <n v="0"/>
    <s v=""/>
    <s v=""/>
  </r>
  <r>
    <n v="3"/>
    <n v="2"/>
    <n v="5"/>
    <m/>
    <m/>
    <m/>
    <m/>
    <m/>
    <m/>
    <s v="U13"/>
    <x v="7"/>
    <m/>
    <x v="16"/>
    <x v="12"/>
    <x v="16"/>
    <s v="Moggill"/>
    <m/>
    <m/>
    <m/>
    <s v=""/>
    <m/>
    <m/>
    <s v=""/>
    <m/>
    <m/>
    <s v=""/>
    <n v="0"/>
    <s v=""/>
    <s v=""/>
  </r>
  <r>
    <n v="4"/>
    <n v="3"/>
    <n v="1"/>
    <m/>
    <m/>
    <s v="**"/>
    <m/>
    <m/>
    <m/>
    <s v="U13"/>
    <x v="7"/>
    <m/>
    <x v="17"/>
    <x v="16"/>
    <x v="17"/>
    <s v="Redlands "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s v=""/>
    <m/>
    <m/>
    <s v=""/>
    <m/>
    <m/>
    <s v=""/>
    <n v="0"/>
    <s v=""/>
    <s v=""/>
  </r>
  <r>
    <n v="4"/>
    <n v="3"/>
    <n v="1"/>
    <m/>
    <m/>
    <m/>
    <m/>
    <m/>
    <m/>
    <m/>
    <x v="7"/>
    <m/>
    <x v="0"/>
    <x v="0"/>
    <x v="0"/>
    <m/>
    <m/>
    <m/>
    <m/>
    <m/>
    <m/>
    <m/>
    <m/>
    <m/>
    <m/>
    <m/>
    <n v="0"/>
    <s v=""/>
    <s v=""/>
  </r>
  <r>
    <m/>
    <m/>
    <m/>
    <m/>
    <m/>
    <m/>
    <m/>
    <m/>
    <m/>
    <m/>
    <x v="8"/>
    <m/>
    <x v="0"/>
    <x v="0"/>
    <x v="0"/>
    <m/>
    <m/>
    <m/>
    <m/>
    <m/>
    <m/>
    <m/>
    <m/>
    <m/>
    <m/>
    <m/>
    <m/>
    <m/>
    <m/>
  </r>
  <r>
    <n v="1"/>
    <n v="16"/>
    <n v="8"/>
    <s v="**"/>
    <m/>
    <m/>
    <m/>
    <m/>
    <m/>
    <s v=""/>
    <x v="9"/>
    <m/>
    <x v="18"/>
    <x v="17"/>
    <x v="18"/>
    <s v="Moggill"/>
    <m/>
    <m/>
    <m/>
    <s v=""/>
    <m/>
    <m/>
    <s v=""/>
    <m/>
    <m/>
    <s v=""/>
    <n v="0"/>
    <s v=""/>
    <s v=""/>
  </r>
  <r>
    <n v="2"/>
    <n v="17"/>
    <n v="9"/>
    <m/>
    <m/>
    <m/>
    <m/>
    <m/>
    <m/>
    <s v=""/>
    <x v="9"/>
    <m/>
    <x v="19"/>
    <x v="18"/>
    <x v="19"/>
    <s v="Samford"/>
    <m/>
    <m/>
    <m/>
    <s v=""/>
    <m/>
    <m/>
    <s v=""/>
    <m/>
    <m/>
    <s v=""/>
    <n v="0"/>
    <s v=""/>
    <s v=""/>
  </r>
  <r>
    <n v="3"/>
    <n v="18"/>
    <n v="10"/>
    <m/>
    <m/>
    <m/>
    <m/>
    <m/>
    <m/>
    <s v=""/>
    <x v="9"/>
    <m/>
    <x v="20"/>
    <x v="19"/>
    <x v="20"/>
    <s v="Redlands "/>
    <m/>
    <m/>
    <m/>
    <s v=""/>
    <m/>
    <m/>
    <s v=""/>
    <m/>
    <m/>
    <s v=""/>
    <n v="0"/>
    <s v=""/>
    <s v=""/>
  </r>
  <r>
    <n v="4"/>
    <n v="19"/>
    <n v="11"/>
    <m/>
    <m/>
    <m/>
    <m/>
    <m/>
    <m/>
    <s v=""/>
    <x v="9"/>
    <m/>
    <x v="21"/>
    <x v="20"/>
    <x v="21"/>
    <s v="Darra Oxley "/>
    <m/>
    <m/>
    <m/>
    <s v=""/>
    <m/>
    <m/>
    <s v=""/>
    <m/>
    <m/>
    <s v=""/>
    <n v="0"/>
    <s v=""/>
    <s v=""/>
  </r>
  <r>
    <n v="5"/>
    <n v="20"/>
    <n v="12"/>
    <m/>
    <m/>
    <m/>
    <m/>
    <m/>
    <m/>
    <s v=""/>
    <x v="9"/>
    <m/>
    <x v="22"/>
    <x v="21"/>
    <x v="22"/>
    <s v="Tamborine"/>
    <m/>
    <m/>
    <m/>
    <s v=""/>
    <m/>
    <m/>
    <s v=""/>
    <m/>
    <m/>
    <s v=""/>
    <n v="0"/>
    <s v=""/>
    <s v=""/>
  </r>
  <r>
    <n v="6"/>
    <n v="1"/>
    <n v="13"/>
    <m/>
    <s v="**"/>
    <m/>
    <m/>
    <m/>
    <m/>
    <s v=""/>
    <x v="9"/>
    <m/>
    <x v="23"/>
    <x v="22"/>
    <x v="23"/>
    <s v="Brookfield"/>
    <m/>
    <m/>
    <m/>
    <s v=""/>
    <m/>
    <m/>
    <s v=""/>
    <m/>
    <m/>
    <s v=""/>
    <n v="0"/>
    <s v=""/>
    <s v=""/>
  </r>
  <r>
    <n v="7"/>
    <n v="2"/>
    <n v="14"/>
    <m/>
    <m/>
    <m/>
    <m/>
    <m/>
    <m/>
    <s v=""/>
    <x v="9"/>
    <m/>
    <x v="24"/>
    <x v="23"/>
    <x v="24"/>
    <s v="Darra Oxley "/>
    <m/>
    <m/>
    <m/>
    <s v=""/>
    <m/>
    <m/>
    <s v=""/>
    <m/>
    <m/>
    <s v=""/>
    <n v="0"/>
    <s v=""/>
    <s v=""/>
  </r>
  <r>
    <n v="8"/>
    <n v="3"/>
    <n v="15"/>
    <m/>
    <m/>
    <m/>
    <m/>
    <m/>
    <m/>
    <s v=""/>
    <x v="9"/>
    <m/>
    <x v="25"/>
    <x v="24"/>
    <x v="25"/>
    <s v="Brookfield"/>
    <m/>
    <m/>
    <m/>
    <s v=""/>
    <m/>
    <m/>
    <s v=""/>
    <m/>
    <m/>
    <s v=""/>
    <n v="0"/>
    <s v=""/>
    <s v=""/>
  </r>
  <r>
    <n v="9"/>
    <n v="4"/>
    <n v="16"/>
    <m/>
    <m/>
    <m/>
    <m/>
    <m/>
    <m/>
    <s v=""/>
    <x v="9"/>
    <m/>
    <x v="26"/>
    <x v="25"/>
    <x v="26"/>
    <s v="Oxenford"/>
    <m/>
    <m/>
    <m/>
    <s v=""/>
    <m/>
    <m/>
    <s v=""/>
    <m/>
    <m/>
    <s v=""/>
    <n v="0"/>
    <s v=""/>
    <s v=""/>
  </r>
  <r>
    <n v="10"/>
    <n v="5"/>
    <n v="17"/>
    <m/>
    <m/>
    <m/>
    <m/>
    <m/>
    <m/>
    <s v=""/>
    <x v="9"/>
    <m/>
    <x v="27"/>
    <x v="26"/>
    <x v="27"/>
    <s v="Runcorn"/>
    <m/>
    <m/>
    <m/>
    <s v=""/>
    <m/>
    <m/>
    <s v=""/>
    <m/>
    <m/>
    <s v=""/>
    <n v="0"/>
    <s v=""/>
    <s v=""/>
  </r>
  <r>
    <n v="11"/>
    <n v="6"/>
    <n v="18"/>
    <m/>
    <m/>
    <m/>
    <m/>
    <m/>
    <m/>
    <s v=""/>
    <x v="9"/>
    <m/>
    <x v="28"/>
    <x v="27"/>
    <x v="28"/>
    <s v="Burpengary"/>
    <m/>
    <m/>
    <m/>
    <s v=""/>
    <m/>
    <m/>
    <s v=""/>
    <m/>
    <m/>
    <s v=""/>
    <n v="0"/>
    <s v=""/>
    <s v=""/>
  </r>
  <r>
    <n v="12"/>
    <n v="7"/>
    <n v="19"/>
    <m/>
    <m/>
    <m/>
    <m/>
    <m/>
    <m/>
    <s v=""/>
    <x v="9"/>
    <m/>
    <x v="29"/>
    <x v="28"/>
    <x v="29"/>
    <s v="Tallebudgera "/>
    <m/>
    <m/>
    <m/>
    <s v=""/>
    <m/>
    <m/>
    <s v=""/>
    <m/>
    <m/>
    <s v=""/>
    <n v="0"/>
    <s v=""/>
    <s v=""/>
  </r>
  <r>
    <n v="13"/>
    <n v="8"/>
    <n v="20"/>
    <m/>
    <m/>
    <m/>
    <m/>
    <m/>
    <m/>
    <s v=""/>
    <x v="9"/>
    <m/>
    <x v="30"/>
    <x v="29"/>
    <x v="30"/>
    <s v="Jimboomba"/>
    <m/>
    <m/>
    <m/>
    <s v=""/>
    <m/>
    <m/>
    <s v=""/>
    <m/>
    <m/>
    <s v=""/>
    <n v="0"/>
    <s v=""/>
    <s v=""/>
  </r>
  <r>
    <n v="14"/>
    <n v="9"/>
    <n v="1"/>
    <m/>
    <m/>
    <s v="**"/>
    <m/>
    <m/>
    <m/>
    <s v=""/>
    <x v="9"/>
    <s v="Snr"/>
    <x v="31"/>
    <x v="30"/>
    <x v="31"/>
    <s v="Jimboomba"/>
    <m/>
    <m/>
    <m/>
    <s v=""/>
    <m/>
    <m/>
    <s v=""/>
    <m/>
    <m/>
    <s v=""/>
    <n v="0"/>
    <s v=""/>
    <s v=""/>
  </r>
  <r>
    <n v="15"/>
    <n v="10"/>
    <n v="2"/>
    <m/>
    <m/>
    <m/>
    <m/>
    <m/>
    <m/>
    <s v=""/>
    <x v="9"/>
    <s v="Snr"/>
    <x v="32"/>
    <x v="31"/>
    <x v="32"/>
    <s v="Nerang"/>
    <m/>
    <m/>
    <m/>
    <s v=""/>
    <m/>
    <m/>
    <s v=""/>
    <m/>
    <m/>
    <s v=""/>
    <n v="0"/>
    <s v=""/>
    <s v=""/>
  </r>
  <r>
    <n v="16"/>
    <n v="11"/>
    <n v="3"/>
    <m/>
    <m/>
    <m/>
    <m/>
    <m/>
    <m/>
    <s v=""/>
    <x v="9"/>
    <m/>
    <x v="33"/>
    <x v="32"/>
    <x v="33"/>
    <s v="Redlands "/>
    <m/>
    <m/>
    <m/>
    <s v=""/>
    <m/>
    <m/>
    <s v=""/>
    <m/>
    <m/>
    <s v=""/>
    <n v="0"/>
    <s v=""/>
    <s v=""/>
  </r>
  <r>
    <n v="17"/>
    <n v="12"/>
    <n v="4"/>
    <m/>
    <m/>
    <m/>
    <m/>
    <m/>
    <m/>
    <s v=""/>
    <x v="9"/>
    <m/>
    <x v="34"/>
    <x v="33"/>
    <x v="34"/>
    <s v="Southside"/>
    <m/>
    <m/>
    <m/>
    <s v=""/>
    <m/>
    <m/>
    <s v=""/>
    <m/>
    <m/>
    <s v=""/>
    <n v="0"/>
    <s v=""/>
    <s v=""/>
  </r>
  <r>
    <n v="18"/>
    <n v="13"/>
    <n v="5"/>
    <m/>
    <m/>
    <m/>
    <m/>
    <m/>
    <m/>
    <m/>
    <x v="9"/>
    <s v="Snr"/>
    <x v="35"/>
    <x v="34"/>
    <x v="35"/>
    <s v="Jimboomba"/>
    <m/>
    <m/>
    <m/>
    <s v=""/>
    <m/>
    <m/>
    <s v=""/>
    <m/>
    <m/>
    <s v=""/>
    <n v="0"/>
    <s v=""/>
    <s v=""/>
  </r>
  <r>
    <n v="19"/>
    <n v="14"/>
    <n v="6"/>
    <m/>
    <m/>
    <m/>
    <m/>
    <m/>
    <m/>
    <s v=""/>
    <x v="9"/>
    <m/>
    <x v="36"/>
    <x v="35"/>
    <x v="36"/>
    <s v="Redlands "/>
    <m/>
    <m/>
    <m/>
    <s v=""/>
    <m/>
    <m/>
    <s v=""/>
    <m/>
    <m/>
    <s v=""/>
    <n v="0"/>
    <s v=""/>
    <s v=""/>
  </r>
  <r>
    <n v="20"/>
    <n v="15"/>
    <n v="7"/>
    <m/>
    <m/>
    <m/>
    <m/>
    <m/>
    <m/>
    <m/>
    <x v="9"/>
    <s v="Snr"/>
    <x v="37"/>
    <x v="36"/>
    <x v="37"/>
    <s v="Northern Suburbs "/>
    <m/>
    <m/>
    <m/>
    <s v=""/>
    <m/>
    <m/>
    <s v=""/>
    <m/>
    <m/>
    <s v=""/>
    <n v="0"/>
    <s v=""/>
    <s v=""/>
  </r>
  <r>
    <n v="20"/>
    <n v="15"/>
    <n v="7"/>
    <m/>
    <m/>
    <m/>
    <m/>
    <m/>
    <m/>
    <m/>
    <x v="9"/>
    <m/>
    <x v="0"/>
    <x v="0"/>
    <x v="0"/>
    <m/>
    <m/>
    <m/>
    <m/>
    <m/>
    <m/>
    <m/>
    <m/>
    <m/>
    <m/>
    <m/>
    <n v="0"/>
    <s v=""/>
    <s v=""/>
  </r>
  <r>
    <m/>
    <m/>
    <m/>
    <m/>
    <m/>
    <m/>
    <m/>
    <m/>
    <m/>
    <m/>
    <x v="10"/>
    <m/>
    <x v="0"/>
    <x v="0"/>
    <x v="0"/>
    <m/>
    <m/>
    <m/>
    <m/>
    <m/>
    <m/>
    <m/>
    <m/>
    <m/>
    <m/>
    <m/>
    <m/>
    <m/>
    <m/>
  </r>
  <r>
    <n v="1"/>
    <n v="13"/>
    <n v="6"/>
    <s v="**"/>
    <m/>
    <m/>
    <m/>
    <m/>
    <m/>
    <s v=""/>
    <x v="11"/>
    <m/>
    <x v="38"/>
    <x v="37"/>
    <x v="38"/>
    <m/>
    <m/>
    <m/>
    <m/>
    <s v=""/>
    <m/>
    <m/>
    <s v=""/>
    <m/>
    <m/>
    <s v=""/>
    <n v="0"/>
    <s v=""/>
    <s v=""/>
  </r>
  <r>
    <n v="2"/>
    <n v="14"/>
    <n v="7"/>
    <m/>
    <m/>
    <m/>
    <m/>
    <m/>
    <m/>
    <s v=""/>
    <x v="11"/>
    <m/>
    <x v="39"/>
    <x v="38"/>
    <x v="39"/>
    <s v="Greenbank "/>
    <m/>
    <m/>
    <m/>
    <s v=""/>
    <m/>
    <m/>
    <s v=""/>
    <m/>
    <m/>
    <s v=""/>
    <n v="0"/>
    <s v=""/>
    <s v=""/>
  </r>
  <r>
    <n v="3"/>
    <n v="15"/>
    <n v="8"/>
    <m/>
    <m/>
    <m/>
    <m/>
    <m/>
    <m/>
    <s v=""/>
    <x v="11"/>
    <m/>
    <x v="40"/>
    <x v="39"/>
    <x v="40"/>
    <s v="Redlands "/>
    <m/>
    <m/>
    <m/>
    <s v=""/>
    <m/>
    <m/>
    <s v=""/>
    <m/>
    <m/>
    <s v=""/>
    <n v="0"/>
    <s v=""/>
    <s v=""/>
  </r>
  <r>
    <n v="4"/>
    <n v="16"/>
    <n v="9"/>
    <m/>
    <m/>
    <m/>
    <m/>
    <m/>
    <m/>
    <s v=""/>
    <x v="11"/>
    <m/>
    <x v="41"/>
    <x v="40"/>
    <x v="41"/>
    <s v="Moggill"/>
    <m/>
    <m/>
    <m/>
    <s v=""/>
    <m/>
    <m/>
    <s v=""/>
    <m/>
    <m/>
    <s v=""/>
    <n v="0"/>
    <s v=""/>
    <s v=""/>
  </r>
  <r>
    <n v="5"/>
    <n v="17"/>
    <n v="10"/>
    <m/>
    <m/>
    <m/>
    <m/>
    <m/>
    <m/>
    <s v=""/>
    <x v="11"/>
    <m/>
    <x v="42"/>
    <x v="41"/>
    <x v="42"/>
    <s v="Karana Downs"/>
    <m/>
    <m/>
    <m/>
    <s v=""/>
    <m/>
    <m/>
    <s v=""/>
    <m/>
    <m/>
    <s v=""/>
    <n v="0"/>
    <s v=""/>
    <s v=""/>
  </r>
  <r>
    <n v="6"/>
    <n v="18"/>
    <n v="11"/>
    <m/>
    <m/>
    <m/>
    <m/>
    <m/>
    <m/>
    <s v=""/>
    <x v="11"/>
    <m/>
    <x v="43"/>
    <x v="42"/>
    <x v="43"/>
    <s v="Karana Downs"/>
    <m/>
    <m/>
    <m/>
    <s v=""/>
    <m/>
    <m/>
    <s v=""/>
    <m/>
    <m/>
    <s v=""/>
    <n v="0"/>
    <s v=""/>
    <s v=""/>
  </r>
  <r>
    <n v="7"/>
    <n v="1"/>
    <n v="12"/>
    <m/>
    <s v="**"/>
    <m/>
    <m/>
    <m/>
    <m/>
    <s v=""/>
    <x v="11"/>
    <m/>
    <x v="44"/>
    <x v="43"/>
    <x v="44"/>
    <s v="Karana Downs"/>
    <m/>
    <m/>
    <m/>
    <s v=""/>
    <m/>
    <m/>
    <s v=""/>
    <m/>
    <m/>
    <s v=""/>
    <n v="0"/>
    <s v=""/>
    <s v=""/>
  </r>
  <r>
    <n v="8"/>
    <n v="2"/>
    <n v="13"/>
    <m/>
    <m/>
    <m/>
    <m/>
    <m/>
    <m/>
    <s v=""/>
    <x v="11"/>
    <m/>
    <x v="45"/>
    <x v="44"/>
    <x v="45"/>
    <s v="Tallebudgera "/>
    <m/>
    <m/>
    <m/>
    <s v=""/>
    <m/>
    <m/>
    <s v=""/>
    <m/>
    <m/>
    <s v=""/>
    <n v="0"/>
    <s v=""/>
    <s v=""/>
  </r>
  <r>
    <n v="9"/>
    <n v="3"/>
    <n v="14"/>
    <m/>
    <m/>
    <m/>
    <m/>
    <m/>
    <m/>
    <s v=""/>
    <x v="11"/>
    <m/>
    <x v="46"/>
    <x v="45"/>
    <x v="46"/>
    <s v="maroochy"/>
    <m/>
    <m/>
    <m/>
    <s v=""/>
    <m/>
    <m/>
    <s v=""/>
    <m/>
    <m/>
    <s v=""/>
    <n v="0"/>
    <s v=""/>
    <s v=""/>
  </r>
  <r>
    <n v="10"/>
    <n v="4"/>
    <n v="15"/>
    <m/>
    <m/>
    <m/>
    <m/>
    <m/>
    <m/>
    <s v=""/>
    <x v="11"/>
    <m/>
    <x v="47"/>
    <x v="46"/>
    <x v="47"/>
    <s v="Moggill"/>
    <m/>
    <m/>
    <m/>
    <s v=""/>
    <m/>
    <m/>
    <s v=""/>
    <m/>
    <m/>
    <s v=""/>
    <n v="0"/>
    <s v=""/>
    <s v=""/>
  </r>
  <r>
    <n v="11"/>
    <n v="5"/>
    <n v="16"/>
    <m/>
    <m/>
    <m/>
    <m/>
    <m/>
    <m/>
    <s v=""/>
    <x v="11"/>
    <m/>
    <x v="48"/>
    <x v="47"/>
    <x v="48"/>
    <s v="maroochy"/>
    <m/>
    <m/>
    <m/>
    <s v=""/>
    <m/>
    <m/>
    <s v=""/>
    <m/>
    <m/>
    <s v=""/>
    <n v="0"/>
    <s v=""/>
    <s v=""/>
  </r>
  <r>
    <n v="12"/>
    <n v="6"/>
    <n v="17"/>
    <m/>
    <m/>
    <m/>
    <m/>
    <m/>
    <m/>
    <s v=""/>
    <x v="11"/>
    <m/>
    <x v="49"/>
    <x v="48"/>
    <x v="49"/>
    <s v="Northern Suburbs "/>
    <m/>
    <m/>
    <m/>
    <s v=""/>
    <m/>
    <m/>
    <s v=""/>
    <m/>
    <m/>
    <s v=""/>
    <n v="0"/>
    <s v=""/>
    <s v=""/>
  </r>
  <r>
    <n v="13"/>
    <n v="7"/>
    <n v="18"/>
    <m/>
    <m/>
    <m/>
    <m/>
    <m/>
    <m/>
    <s v=""/>
    <x v="11"/>
    <m/>
    <x v="50"/>
    <x v="49"/>
    <x v="50"/>
    <s v="Redlands "/>
    <m/>
    <m/>
    <m/>
    <s v=""/>
    <m/>
    <m/>
    <s v=""/>
    <m/>
    <m/>
    <s v=""/>
    <n v="0"/>
    <s v=""/>
    <s v=""/>
  </r>
  <r>
    <n v="14"/>
    <n v="8"/>
    <n v="1"/>
    <m/>
    <m/>
    <s v="**"/>
    <m/>
    <m/>
    <m/>
    <s v=""/>
    <x v="11"/>
    <m/>
    <x v="51"/>
    <x v="50"/>
    <x v="51"/>
    <s v="Moggill"/>
    <m/>
    <m/>
    <m/>
    <s v=""/>
    <m/>
    <m/>
    <s v=""/>
    <m/>
    <m/>
    <s v=""/>
    <n v="0"/>
    <s v=""/>
    <s v=""/>
  </r>
  <r>
    <n v="15"/>
    <n v="9"/>
    <n v="2"/>
    <m/>
    <m/>
    <m/>
    <m/>
    <m/>
    <m/>
    <s v=""/>
    <x v="11"/>
    <m/>
    <x v="52"/>
    <x v="51"/>
    <x v="52"/>
    <s v="Redlands "/>
    <m/>
    <m/>
    <m/>
    <s v=""/>
    <m/>
    <m/>
    <s v=""/>
    <m/>
    <m/>
    <s v=""/>
    <n v="0"/>
    <s v=""/>
    <s v=""/>
  </r>
  <r>
    <n v="16"/>
    <n v="10"/>
    <n v="3"/>
    <m/>
    <m/>
    <m/>
    <m/>
    <m/>
    <m/>
    <m/>
    <x v="11"/>
    <m/>
    <x v="53"/>
    <x v="52"/>
    <x v="53"/>
    <s v="Darra Oxley "/>
    <m/>
    <m/>
    <m/>
    <s v=""/>
    <m/>
    <m/>
    <s v=""/>
    <m/>
    <m/>
    <s v=""/>
    <n v="0"/>
    <s v=""/>
    <s v=""/>
  </r>
  <r>
    <n v="17"/>
    <n v="11"/>
    <n v="4"/>
    <m/>
    <m/>
    <m/>
    <m/>
    <s v="SCR"/>
    <m/>
    <s v=""/>
    <x v="11"/>
    <s v="Snr"/>
    <x v="54"/>
    <x v="34"/>
    <x v="54"/>
    <s v="Jimboomba"/>
    <m/>
    <m/>
    <m/>
    <s v=""/>
    <m/>
    <m/>
    <s v=""/>
    <m/>
    <m/>
    <s v=""/>
    <n v="0"/>
    <s v=""/>
    <s v=""/>
  </r>
  <r>
    <n v="18"/>
    <n v="12"/>
    <n v="5"/>
    <m/>
    <m/>
    <m/>
    <m/>
    <m/>
    <m/>
    <s v=""/>
    <x v="11"/>
    <m/>
    <x v="55"/>
    <x v="53"/>
    <x v="55"/>
    <s v="Runcorn"/>
    <m/>
    <m/>
    <m/>
    <s v=""/>
    <m/>
    <m/>
    <s v=""/>
    <m/>
    <m/>
    <s v=""/>
    <n v="0"/>
    <s v=""/>
    <s v=""/>
  </r>
  <r>
    <n v="18"/>
    <n v="12"/>
    <n v="5"/>
    <m/>
    <m/>
    <m/>
    <m/>
    <m/>
    <m/>
    <m/>
    <x v="11"/>
    <m/>
    <x v="0"/>
    <x v="0"/>
    <x v="0"/>
    <m/>
    <m/>
    <m/>
    <m/>
    <s v=""/>
    <m/>
    <m/>
    <s v=""/>
    <m/>
    <m/>
    <s v=""/>
    <n v="0"/>
    <s v=""/>
    <s v=""/>
  </r>
  <r>
    <n v="18"/>
    <n v="12"/>
    <n v="5"/>
    <m/>
    <m/>
    <m/>
    <m/>
    <m/>
    <m/>
    <m/>
    <x v="11"/>
    <m/>
    <x v="0"/>
    <x v="0"/>
    <x v="0"/>
    <m/>
    <m/>
    <m/>
    <m/>
    <s v=""/>
    <m/>
    <m/>
    <s v=""/>
    <m/>
    <m/>
    <s v=""/>
    <n v="0"/>
    <s v=""/>
    <s v=""/>
  </r>
  <r>
    <m/>
    <m/>
    <m/>
    <m/>
    <m/>
    <m/>
    <m/>
    <m/>
    <m/>
    <m/>
    <x v="12"/>
    <m/>
    <x v="0"/>
    <x v="0"/>
    <x v="0"/>
    <m/>
    <m/>
    <m/>
    <m/>
    <m/>
    <m/>
    <m/>
    <m/>
    <m/>
    <m/>
    <m/>
    <m/>
    <m/>
    <m/>
  </r>
  <r>
    <n v="1"/>
    <n v="5"/>
    <n v="3"/>
    <s v="**"/>
    <m/>
    <m/>
    <m/>
    <m/>
    <m/>
    <s v=""/>
    <x v="13"/>
    <m/>
    <x v="56"/>
    <x v="54"/>
    <x v="56"/>
    <s v="Gatton"/>
    <m/>
    <m/>
    <m/>
    <s v=""/>
    <m/>
    <m/>
    <s v=""/>
    <m/>
    <m/>
    <s v=""/>
    <n v="0"/>
    <s v=""/>
    <s v=""/>
  </r>
  <r>
    <n v="2"/>
    <n v="6"/>
    <n v="4"/>
    <m/>
    <m/>
    <m/>
    <m/>
    <m/>
    <m/>
    <s v=""/>
    <x v="13"/>
    <m/>
    <x v="57"/>
    <x v="45"/>
    <x v="57"/>
    <s v="maroochy"/>
    <m/>
    <m/>
    <m/>
    <s v=""/>
    <m/>
    <m/>
    <s v=""/>
    <m/>
    <m/>
    <s v=""/>
    <n v="0"/>
    <s v=""/>
    <s v=""/>
  </r>
  <r>
    <n v="3"/>
    <n v="7"/>
    <n v="5"/>
    <m/>
    <m/>
    <m/>
    <m/>
    <s v="SCR"/>
    <m/>
    <s v=""/>
    <x v="13"/>
    <m/>
    <x v="58"/>
    <x v="38"/>
    <x v="58"/>
    <s v="Greenbank "/>
    <m/>
    <m/>
    <m/>
    <s v=""/>
    <m/>
    <m/>
    <s v=""/>
    <m/>
    <m/>
    <s v=""/>
    <n v="0"/>
    <s v=""/>
    <s v=""/>
  </r>
  <r>
    <n v="4"/>
    <n v="1"/>
    <n v="6"/>
    <m/>
    <s v="**"/>
    <m/>
    <m/>
    <m/>
    <m/>
    <s v=""/>
    <x v="13"/>
    <m/>
    <x v="59"/>
    <x v="55"/>
    <x v="59"/>
    <s v="Greenbank "/>
    <m/>
    <m/>
    <m/>
    <s v=""/>
    <m/>
    <m/>
    <s v=""/>
    <m/>
    <m/>
    <s v=""/>
    <n v="0"/>
    <s v=""/>
    <s v=""/>
  </r>
  <r>
    <n v="5"/>
    <n v="2"/>
    <n v="7"/>
    <m/>
    <m/>
    <m/>
    <m/>
    <m/>
    <m/>
    <s v=""/>
    <x v="13"/>
    <m/>
    <x v="60"/>
    <x v="33"/>
    <x v="60"/>
    <s v="Southside"/>
    <m/>
    <m/>
    <m/>
    <s v=""/>
    <m/>
    <m/>
    <s v=""/>
    <m/>
    <m/>
    <s v=""/>
    <n v="0"/>
    <s v=""/>
    <s v=""/>
  </r>
  <r>
    <n v="6"/>
    <n v="3"/>
    <n v="1"/>
    <m/>
    <m/>
    <s v="**"/>
    <m/>
    <m/>
    <m/>
    <s v=""/>
    <x v="13"/>
    <m/>
    <x v="61"/>
    <x v="56"/>
    <x v="61"/>
    <s v="Runcorn"/>
    <m/>
    <m/>
    <m/>
    <s v=""/>
    <m/>
    <m/>
    <s v=""/>
    <m/>
    <m/>
    <s v=""/>
    <n v="0"/>
    <s v=""/>
    <s v=""/>
  </r>
  <r>
    <n v="7"/>
    <n v="4"/>
    <n v="2"/>
    <m/>
    <m/>
    <m/>
    <m/>
    <m/>
    <m/>
    <s v=""/>
    <x v="13"/>
    <m/>
    <x v="62"/>
    <x v="47"/>
    <x v="62"/>
    <s v="maroochy"/>
    <m/>
    <m/>
    <m/>
    <s v=""/>
    <m/>
    <m/>
    <s v=""/>
    <m/>
    <m/>
    <s v=""/>
    <n v="0"/>
    <s v=""/>
    <s v=""/>
  </r>
  <r>
    <n v="7"/>
    <n v="4"/>
    <n v="2"/>
    <m/>
    <m/>
    <m/>
    <m/>
    <m/>
    <m/>
    <s v=""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s v=""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n v="7"/>
    <n v="4"/>
    <n v="2"/>
    <m/>
    <m/>
    <m/>
    <m/>
    <m/>
    <m/>
    <m/>
    <x v="13"/>
    <m/>
    <x v="0"/>
    <x v="0"/>
    <x v="0"/>
    <m/>
    <m/>
    <m/>
    <m/>
    <s v=""/>
    <m/>
    <m/>
    <s v=""/>
    <m/>
    <m/>
    <s v=""/>
    <n v="0"/>
    <s v=""/>
    <s v=""/>
  </r>
  <r>
    <m/>
    <m/>
    <m/>
    <m/>
    <m/>
    <m/>
    <m/>
    <m/>
    <m/>
    <m/>
    <x v="14"/>
    <m/>
    <x v="0"/>
    <x v="0"/>
    <x v="0"/>
    <m/>
    <m/>
    <m/>
    <m/>
    <m/>
    <m/>
    <m/>
    <m/>
    <m/>
    <m/>
    <m/>
    <m/>
    <m/>
    <m/>
  </r>
  <r>
    <n v="1"/>
    <n v="4"/>
    <n v="3"/>
    <s v="**"/>
    <m/>
    <m/>
    <m/>
    <m/>
    <m/>
    <m/>
    <x v="15"/>
    <m/>
    <x v="63"/>
    <x v="57"/>
    <x v="63"/>
    <s v="Jimboomba"/>
    <m/>
    <m/>
    <m/>
    <s v=""/>
    <m/>
    <m/>
    <s v=""/>
    <m/>
    <m/>
    <s v=""/>
    <n v="0"/>
    <s v=""/>
    <s v=""/>
  </r>
  <r>
    <n v="2"/>
    <n v="5"/>
    <n v="4"/>
    <m/>
    <m/>
    <m/>
    <m/>
    <s v="SCR"/>
    <m/>
    <m/>
    <x v="15"/>
    <m/>
    <x v="64"/>
    <x v="33"/>
    <x v="64"/>
    <s v="Southside"/>
    <m/>
    <m/>
    <m/>
    <s v=""/>
    <m/>
    <m/>
    <s v=""/>
    <m/>
    <m/>
    <s v=""/>
    <n v="0"/>
    <s v=""/>
    <s v=""/>
  </r>
  <r>
    <n v="3"/>
    <n v="6"/>
    <n v="5"/>
    <m/>
    <m/>
    <m/>
    <m/>
    <s v="SCR"/>
    <m/>
    <m/>
    <x v="15"/>
    <m/>
    <x v="65"/>
    <x v="53"/>
    <x v="65"/>
    <s v="Runcorn"/>
    <m/>
    <m/>
    <m/>
    <s v=""/>
    <m/>
    <m/>
    <s v=""/>
    <m/>
    <m/>
    <s v=""/>
    <n v="0"/>
    <s v=""/>
    <s v=""/>
  </r>
  <r>
    <n v="4"/>
    <n v="1"/>
    <n v="6"/>
    <m/>
    <s v="**"/>
    <m/>
    <m/>
    <m/>
    <m/>
    <m/>
    <x v="15"/>
    <m/>
    <x v="66"/>
    <x v="58"/>
    <x v="66"/>
    <s v="Darra Oxley "/>
    <m/>
    <m/>
    <m/>
    <s v=""/>
    <m/>
    <m/>
    <s v=""/>
    <m/>
    <m/>
    <s v=""/>
    <n v="0"/>
    <s v=""/>
    <s v=""/>
  </r>
  <r>
    <n v="5"/>
    <n v="2"/>
    <n v="1"/>
    <m/>
    <m/>
    <s v="**"/>
    <m/>
    <m/>
    <m/>
    <m/>
    <x v="15"/>
    <m/>
    <x v="67"/>
    <x v="59"/>
    <x v="67"/>
    <s v="Moggill"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s v="Snr"/>
    <x v="68"/>
    <x v="60"/>
    <x v="68"/>
    <s v="Karana Downs"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n v="6"/>
    <n v="3"/>
    <n v="2"/>
    <m/>
    <m/>
    <m/>
    <m/>
    <m/>
    <m/>
    <m/>
    <x v="15"/>
    <m/>
    <x v="0"/>
    <x v="0"/>
    <x v="0"/>
    <m/>
    <m/>
    <m/>
    <m/>
    <s v=""/>
    <m/>
    <m/>
    <s v=""/>
    <m/>
    <m/>
    <s v=""/>
    <n v="0"/>
    <s v=""/>
    <s v=""/>
  </r>
  <r>
    <m/>
    <m/>
    <m/>
    <m/>
    <m/>
    <m/>
    <m/>
    <m/>
    <m/>
    <m/>
    <x v="16"/>
    <m/>
    <x v="0"/>
    <x v="0"/>
    <x v="0"/>
    <m/>
    <m/>
    <m/>
    <m/>
    <m/>
    <m/>
    <m/>
    <m/>
    <m/>
    <m/>
    <m/>
    <m/>
    <m/>
    <m/>
  </r>
  <r>
    <n v="0"/>
    <n v="0"/>
    <n v="0"/>
    <s v="**"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s v="**"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s v="**"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6"/>
    <m/>
    <x v="0"/>
    <x v="0"/>
    <x v="0"/>
    <m/>
    <m/>
    <m/>
    <m/>
    <s v=""/>
    <m/>
    <m/>
    <s v=""/>
    <m/>
    <m/>
    <s v=""/>
    <n v="0"/>
    <s v=""/>
    <s v=""/>
  </r>
  <r>
    <m/>
    <m/>
    <m/>
    <m/>
    <m/>
    <m/>
    <m/>
    <m/>
    <m/>
    <m/>
    <x v="17"/>
    <m/>
    <x v="0"/>
    <x v="0"/>
    <x v="0"/>
    <m/>
    <m/>
    <m/>
    <m/>
    <m/>
    <m/>
    <m/>
    <m/>
    <m/>
    <m/>
    <m/>
    <m/>
    <m/>
    <m/>
  </r>
  <r>
    <n v="0"/>
    <n v="0"/>
    <n v="0"/>
    <s v="**"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s v="**"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s v="**"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n v="0"/>
    <n v="0"/>
    <n v="0"/>
    <m/>
    <m/>
    <m/>
    <m/>
    <m/>
    <m/>
    <m/>
    <x v="17"/>
    <m/>
    <x v="0"/>
    <x v="0"/>
    <x v="0"/>
    <m/>
    <m/>
    <m/>
    <m/>
    <s v=""/>
    <m/>
    <m/>
    <s v=""/>
    <m/>
    <m/>
    <s v=""/>
    <n v="0"/>
    <s v=""/>
    <s v=""/>
  </r>
  <r>
    <m/>
    <m/>
    <m/>
    <m/>
    <m/>
    <m/>
    <m/>
    <m/>
    <m/>
    <m/>
    <x v="18"/>
    <m/>
    <x v="0"/>
    <x v="0"/>
    <x v="0"/>
    <m/>
    <m/>
    <m/>
    <m/>
    <m/>
    <m/>
    <m/>
    <m/>
    <m/>
    <m/>
    <m/>
    <m/>
    <m/>
    <m/>
  </r>
  <r>
    <n v="1"/>
    <n v="7"/>
    <n v="4"/>
    <s v="**"/>
    <m/>
    <m/>
    <m/>
    <s v="SCR"/>
    <m/>
    <s v="U13"/>
    <x v="19"/>
    <m/>
    <x v="69"/>
    <x v="1"/>
    <x v="69"/>
    <s v="Gumdale "/>
    <s v=""/>
    <m/>
    <m/>
    <s v=""/>
    <m/>
    <m/>
    <s v=""/>
    <m/>
    <m/>
    <s v=""/>
    <n v="0"/>
    <s v=""/>
    <s v=""/>
  </r>
  <r>
    <n v="2"/>
    <n v="8"/>
    <n v="5"/>
    <m/>
    <m/>
    <m/>
    <m/>
    <m/>
    <m/>
    <s v="U13"/>
    <x v="19"/>
    <m/>
    <x v="70"/>
    <x v="61"/>
    <x v="70"/>
    <s v="Redlands "/>
    <s v=""/>
    <m/>
    <m/>
    <s v=""/>
    <m/>
    <m/>
    <s v=""/>
    <m/>
    <m/>
    <s v=""/>
    <n v="0"/>
    <s v=""/>
    <s v=""/>
  </r>
  <r>
    <n v="3"/>
    <n v="9"/>
    <n v="6"/>
    <m/>
    <m/>
    <m/>
    <m/>
    <m/>
    <m/>
    <s v="U13"/>
    <x v="19"/>
    <m/>
    <x v="71"/>
    <x v="62"/>
    <x v="71"/>
    <s v="Samford"/>
    <s v=""/>
    <m/>
    <m/>
    <s v=""/>
    <m/>
    <m/>
    <s v=""/>
    <m/>
    <m/>
    <s v=""/>
    <n v="0"/>
    <s v=""/>
    <s v=""/>
  </r>
  <r>
    <n v="4"/>
    <n v="10"/>
    <n v="7"/>
    <m/>
    <m/>
    <m/>
    <m/>
    <m/>
    <m/>
    <s v="U13"/>
    <x v="19"/>
    <m/>
    <x v="72"/>
    <x v="63"/>
    <x v="72"/>
    <s v="Nerang"/>
    <s v=""/>
    <m/>
    <m/>
    <s v=""/>
    <m/>
    <m/>
    <s v=""/>
    <m/>
    <m/>
    <s v=""/>
    <n v="0"/>
    <s v=""/>
    <s v=""/>
  </r>
  <r>
    <n v="5"/>
    <n v="1"/>
    <n v="8"/>
    <m/>
    <s v="**"/>
    <m/>
    <m/>
    <m/>
    <m/>
    <s v="U13"/>
    <x v="19"/>
    <m/>
    <x v="73"/>
    <x v="64"/>
    <x v="73"/>
    <s v="Dayboro"/>
    <s v=""/>
    <m/>
    <m/>
    <s v=""/>
    <m/>
    <m/>
    <s v=""/>
    <m/>
    <m/>
    <s v=""/>
    <n v="0"/>
    <s v=""/>
    <s v=""/>
  </r>
  <r>
    <n v="6"/>
    <n v="2"/>
    <n v="9"/>
    <m/>
    <m/>
    <m/>
    <m/>
    <m/>
    <m/>
    <s v="U13"/>
    <x v="19"/>
    <m/>
    <x v="74"/>
    <x v="65"/>
    <x v="74"/>
    <s v="Samford"/>
    <s v=""/>
    <m/>
    <m/>
    <s v=""/>
    <m/>
    <m/>
    <s v=""/>
    <m/>
    <m/>
    <s v=""/>
    <n v="0"/>
    <s v=""/>
    <s v=""/>
  </r>
  <r>
    <n v="7"/>
    <n v="3"/>
    <n v="10"/>
    <m/>
    <m/>
    <m/>
    <m/>
    <s v="SCR"/>
    <m/>
    <s v="U13"/>
    <x v="19"/>
    <m/>
    <x v="75"/>
    <x v="66"/>
    <x v="75"/>
    <s v="Southside"/>
    <s v=""/>
    <m/>
    <m/>
    <s v=""/>
    <m/>
    <m/>
    <s v=""/>
    <m/>
    <m/>
    <s v=""/>
    <n v="0"/>
    <s v=""/>
    <s v=""/>
  </r>
  <r>
    <n v="8"/>
    <n v="4"/>
    <n v="1"/>
    <m/>
    <m/>
    <s v="**"/>
    <m/>
    <m/>
    <m/>
    <s v="U13"/>
    <x v="19"/>
    <m/>
    <x v="76"/>
    <x v="67"/>
    <x v="76"/>
    <s v="Nerang"/>
    <s v=""/>
    <m/>
    <m/>
    <s v=""/>
    <m/>
    <m/>
    <s v=""/>
    <m/>
    <m/>
    <s v=""/>
    <n v="0"/>
    <s v=""/>
    <s v=""/>
  </r>
  <r>
    <n v="9"/>
    <n v="5"/>
    <n v="2"/>
    <m/>
    <m/>
    <m/>
    <m/>
    <m/>
    <m/>
    <s v="U13"/>
    <x v="19"/>
    <m/>
    <x v="77"/>
    <x v="68"/>
    <x v="77"/>
    <s v="Northern Suburbs "/>
    <m/>
    <m/>
    <m/>
    <s v=""/>
    <m/>
    <m/>
    <s v=""/>
    <m/>
    <m/>
    <s v=""/>
    <n v="0"/>
    <s v=""/>
    <s v=""/>
  </r>
  <r>
    <n v="10"/>
    <n v="6"/>
    <n v="3"/>
    <m/>
    <m/>
    <m/>
    <m/>
    <s v="SCR"/>
    <m/>
    <s v="U13"/>
    <x v="19"/>
    <m/>
    <x v="78"/>
    <x v="69"/>
    <x v="78"/>
    <s v="WEPC"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n v="10"/>
    <n v="6"/>
    <n v="3"/>
    <m/>
    <m/>
    <m/>
    <m/>
    <m/>
    <m/>
    <m/>
    <x v="19"/>
    <m/>
    <x v="0"/>
    <x v="0"/>
    <x v="0"/>
    <m/>
    <m/>
    <m/>
    <m/>
    <s v=""/>
    <m/>
    <m/>
    <s v=""/>
    <m/>
    <m/>
    <s v=""/>
    <n v="0"/>
    <s v=""/>
    <s v=""/>
  </r>
  <r>
    <m/>
    <m/>
    <m/>
    <m/>
    <m/>
    <m/>
    <m/>
    <m/>
    <m/>
    <m/>
    <x v="20"/>
    <m/>
    <x v="0"/>
    <x v="0"/>
    <x v="0"/>
    <m/>
    <m/>
    <m/>
    <m/>
    <m/>
    <m/>
    <m/>
    <m/>
    <m/>
    <m/>
    <m/>
    <m/>
    <m/>
    <m/>
  </r>
  <r>
    <n v="1"/>
    <n v="3"/>
    <n v="2"/>
    <s v="**"/>
    <m/>
    <m/>
    <m/>
    <m/>
    <m/>
    <s v="U13"/>
    <x v="21"/>
    <m/>
    <x v="79"/>
    <x v="70"/>
    <x v="79"/>
    <s v="Moggill"/>
    <s v=""/>
    <m/>
    <m/>
    <s v=""/>
    <m/>
    <m/>
    <s v=""/>
    <m/>
    <m/>
    <s v=""/>
    <n v="0"/>
    <s v=""/>
    <s v=""/>
  </r>
  <r>
    <n v="2"/>
    <n v="1"/>
    <n v="3"/>
    <m/>
    <s v="**"/>
    <m/>
    <m/>
    <m/>
    <m/>
    <s v="U13"/>
    <x v="21"/>
    <m/>
    <x v="80"/>
    <x v="71"/>
    <x v="80"/>
    <s v="Jimboomba"/>
    <s v=""/>
    <m/>
    <m/>
    <s v=""/>
    <m/>
    <m/>
    <s v=""/>
    <m/>
    <m/>
    <s v=""/>
    <n v="0"/>
    <s v=""/>
    <s v=""/>
  </r>
  <r>
    <n v="3"/>
    <n v="2"/>
    <n v="1"/>
    <m/>
    <m/>
    <s v="**"/>
    <m/>
    <m/>
    <m/>
    <s v="U13"/>
    <x v="21"/>
    <m/>
    <x v="81"/>
    <x v="72"/>
    <x v="81"/>
    <s v="Runcorn"/>
    <s v=""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s v=""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n v="3"/>
    <n v="2"/>
    <n v="1"/>
    <m/>
    <m/>
    <m/>
    <m/>
    <m/>
    <m/>
    <m/>
    <x v="21"/>
    <m/>
    <x v="0"/>
    <x v="0"/>
    <x v="0"/>
    <m/>
    <m/>
    <m/>
    <m/>
    <s v=""/>
    <m/>
    <m/>
    <s v=""/>
    <m/>
    <m/>
    <s v=""/>
    <n v="0"/>
    <s v=""/>
    <s v=""/>
  </r>
  <r>
    <m/>
    <m/>
    <m/>
    <m/>
    <m/>
    <m/>
    <m/>
    <m/>
    <m/>
    <m/>
    <x v="22"/>
    <m/>
    <x v="0"/>
    <x v="0"/>
    <x v="0"/>
    <m/>
    <m/>
    <m/>
    <m/>
    <m/>
    <m/>
    <m/>
    <m/>
    <m/>
    <m/>
    <m/>
    <m/>
    <m/>
    <m/>
  </r>
  <r>
    <n v="1"/>
    <n v="8"/>
    <n v="4"/>
    <s v="**"/>
    <m/>
    <m/>
    <m/>
    <s v="SCR"/>
    <m/>
    <s v=""/>
    <x v="23"/>
    <m/>
    <x v="82"/>
    <x v="73"/>
    <x v="82"/>
    <s v="Gumdale"/>
    <m/>
    <m/>
    <m/>
    <s v=""/>
    <m/>
    <m/>
    <s v=""/>
    <m/>
    <m/>
    <s v=""/>
    <n v="0"/>
    <s v=""/>
    <s v=""/>
  </r>
  <r>
    <n v="2"/>
    <n v="9"/>
    <n v="5"/>
    <m/>
    <m/>
    <m/>
    <m/>
    <m/>
    <m/>
    <s v=""/>
    <x v="23"/>
    <m/>
    <x v="83"/>
    <x v="74"/>
    <x v="83"/>
    <s v="Runcorn"/>
    <m/>
    <m/>
    <m/>
    <s v=""/>
    <m/>
    <m/>
    <s v=""/>
    <m/>
    <m/>
    <s v=""/>
    <n v="0"/>
    <s v=""/>
    <s v=""/>
  </r>
  <r>
    <n v="3"/>
    <n v="10"/>
    <n v="6"/>
    <m/>
    <m/>
    <m/>
    <m/>
    <s v="SCR"/>
    <m/>
    <s v=""/>
    <x v="23"/>
    <m/>
    <x v="84"/>
    <x v="75"/>
    <x v="84"/>
    <s v="Southside"/>
    <m/>
    <m/>
    <m/>
    <s v=""/>
    <m/>
    <m/>
    <s v=""/>
    <m/>
    <m/>
    <s v=""/>
    <n v="0"/>
    <s v=""/>
    <s v=""/>
  </r>
  <r>
    <n v="4"/>
    <n v="11"/>
    <n v="7"/>
    <m/>
    <m/>
    <m/>
    <m/>
    <m/>
    <m/>
    <s v=""/>
    <x v="23"/>
    <m/>
    <x v="85"/>
    <x v="76"/>
    <x v="85"/>
    <s v="Hendra"/>
    <m/>
    <m/>
    <m/>
    <s v=""/>
    <m/>
    <m/>
    <s v=""/>
    <m/>
    <m/>
    <s v=""/>
    <n v="0"/>
    <s v=""/>
    <s v=""/>
  </r>
  <r>
    <n v="5"/>
    <n v="1"/>
    <n v="8"/>
    <m/>
    <s v="**"/>
    <m/>
    <m/>
    <m/>
    <m/>
    <s v=""/>
    <x v="23"/>
    <m/>
    <x v="86"/>
    <x v="77"/>
    <x v="86"/>
    <s v="Runcorn"/>
    <m/>
    <m/>
    <m/>
    <s v=""/>
    <m/>
    <m/>
    <s v=""/>
    <m/>
    <m/>
    <s v=""/>
    <n v="0"/>
    <s v=""/>
    <s v=""/>
  </r>
  <r>
    <n v="6"/>
    <n v="2"/>
    <n v="9"/>
    <m/>
    <m/>
    <m/>
    <m/>
    <m/>
    <m/>
    <s v=""/>
    <x v="23"/>
    <m/>
    <x v="87"/>
    <x v="78"/>
    <x v="87"/>
    <s v="Hendra"/>
    <m/>
    <m/>
    <m/>
    <s v=""/>
    <m/>
    <m/>
    <s v=""/>
    <m/>
    <m/>
    <s v=""/>
    <n v="0"/>
    <s v=""/>
    <s v=""/>
  </r>
  <r>
    <n v="7"/>
    <n v="3"/>
    <n v="10"/>
    <m/>
    <m/>
    <m/>
    <m/>
    <m/>
    <m/>
    <s v=""/>
    <x v="23"/>
    <m/>
    <x v="88"/>
    <x v="79"/>
    <x v="88"/>
    <s v="Darra Oxley "/>
    <m/>
    <m/>
    <m/>
    <s v=""/>
    <m/>
    <m/>
    <s v=""/>
    <m/>
    <m/>
    <s v=""/>
    <n v="0"/>
    <s v=""/>
    <s v=""/>
  </r>
  <r>
    <n v="8"/>
    <n v="4"/>
    <n v="11"/>
    <m/>
    <m/>
    <m/>
    <m/>
    <m/>
    <m/>
    <s v=""/>
    <x v="23"/>
    <m/>
    <x v="89"/>
    <x v="80"/>
    <x v="89"/>
    <s v="Southside"/>
    <m/>
    <m/>
    <m/>
    <s v=""/>
    <m/>
    <m/>
    <s v=""/>
    <m/>
    <m/>
    <s v=""/>
    <n v="0"/>
    <s v=""/>
    <s v=""/>
  </r>
  <r>
    <n v="9"/>
    <n v="5"/>
    <n v="1"/>
    <m/>
    <m/>
    <s v="**"/>
    <m/>
    <m/>
    <m/>
    <s v=""/>
    <x v="23"/>
    <m/>
    <x v="90"/>
    <x v="81"/>
    <x v="90"/>
    <s v="Wynnum"/>
    <m/>
    <m/>
    <m/>
    <s v=""/>
    <m/>
    <m/>
    <s v=""/>
    <m/>
    <m/>
    <s v=""/>
    <n v="0"/>
    <s v=""/>
    <s v=""/>
  </r>
  <r>
    <n v="10"/>
    <n v="6"/>
    <n v="2"/>
    <m/>
    <m/>
    <m/>
    <m/>
    <m/>
    <m/>
    <s v=""/>
    <x v="23"/>
    <m/>
    <x v="91"/>
    <x v="82"/>
    <x v="91"/>
    <s v="Redlands "/>
    <m/>
    <m/>
    <m/>
    <s v=""/>
    <m/>
    <m/>
    <s v=""/>
    <m/>
    <m/>
    <s v=""/>
    <n v="0"/>
    <s v=""/>
    <s v=""/>
  </r>
  <r>
    <n v="11"/>
    <n v="7"/>
    <n v="3"/>
    <m/>
    <m/>
    <m/>
    <m/>
    <m/>
    <m/>
    <s v=""/>
    <x v="23"/>
    <m/>
    <x v="92"/>
    <x v="16"/>
    <x v="92"/>
    <s v="Redlands "/>
    <m/>
    <m/>
    <m/>
    <s v=""/>
    <m/>
    <m/>
    <s v=""/>
    <m/>
    <m/>
    <s v=""/>
    <n v="0"/>
    <s v=""/>
    <s v=""/>
  </r>
  <r>
    <n v="11"/>
    <n v="7"/>
    <n v="3"/>
    <m/>
    <m/>
    <m/>
    <m/>
    <m/>
    <m/>
    <s v=""/>
    <x v="23"/>
    <m/>
    <x v="0"/>
    <x v="0"/>
    <x v="0"/>
    <m/>
    <m/>
    <m/>
    <m/>
    <s v=""/>
    <m/>
    <m/>
    <s v=""/>
    <m/>
    <m/>
    <s v=""/>
    <n v="0"/>
    <s v=""/>
    <s v=""/>
  </r>
  <r>
    <n v="11"/>
    <n v="7"/>
    <n v="3"/>
    <m/>
    <m/>
    <m/>
    <m/>
    <m/>
    <m/>
    <s v=""/>
    <x v="23"/>
    <m/>
    <x v="0"/>
    <x v="0"/>
    <x v="0"/>
    <m/>
    <m/>
    <m/>
    <m/>
    <s v=""/>
    <m/>
    <m/>
    <s v=""/>
    <m/>
    <m/>
    <s v=""/>
    <n v="0"/>
    <s v=""/>
    <s v=""/>
  </r>
  <r>
    <n v="11"/>
    <n v="7"/>
    <n v="3"/>
    <m/>
    <m/>
    <m/>
    <m/>
    <m/>
    <m/>
    <s v=""/>
    <x v="23"/>
    <m/>
    <x v="0"/>
    <x v="0"/>
    <x v="0"/>
    <m/>
    <m/>
    <m/>
    <m/>
    <s v=""/>
    <m/>
    <m/>
    <s v=""/>
    <m/>
    <m/>
    <s v=""/>
    <n v="0"/>
    <s v=""/>
    <s v=""/>
  </r>
  <r>
    <n v="11"/>
    <n v="7"/>
    <n v="3"/>
    <m/>
    <m/>
    <m/>
    <m/>
    <m/>
    <m/>
    <s v=""/>
    <x v="23"/>
    <m/>
    <x v="0"/>
    <x v="0"/>
    <x v="0"/>
    <m/>
    <m/>
    <m/>
    <m/>
    <s v=""/>
    <m/>
    <m/>
    <s v=""/>
    <m/>
    <m/>
    <s v=""/>
    <n v="0"/>
    <s v=""/>
    <s v=""/>
  </r>
  <r>
    <n v="11"/>
    <n v="7"/>
    <n v="3"/>
    <m/>
    <m/>
    <m/>
    <m/>
    <m/>
    <m/>
    <m/>
    <x v="23"/>
    <m/>
    <x v="0"/>
    <x v="0"/>
    <x v="0"/>
    <m/>
    <m/>
    <m/>
    <m/>
    <s v=""/>
    <m/>
    <m/>
    <s v=""/>
    <m/>
    <m/>
    <s v=""/>
    <n v="0"/>
    <s v=""/>
    <s v=""/>
  </r>
  <r>
    <n v="11"/>
    <n v="7"/>
    <n v="3"/>
    <m/>
    <m/>
    <m/>
    <m/>
    <m/>
    <m/>
    <m/>
    <x v="23"/>
    <m/>
    <x v="0"/>
    <x v="0"/>
    <x v="0"/>
    <m/>
    <m/>
    <m/>
    <m/>
    <s v=""/>
    <m/>
    <m/>
    <s v=""/>
    <m/>
    <m/>
    <s v=""/>
    <n v="0"/>
    <s v=""/>
    <s v=""/>
  </r>
  <r>
    <n v="11"/>
    <n v="7"/>
    <n v="3"/>
    <m/>
    <m/>
    <m/>
    <m/>
    <m/>
    <m/>
    <m/>
    <x v="23"/>
    <m/>
    <x v="0"/>
    <x v="0"/>
    <x v="0"/>
    <m/>
    <m/>
    <m/>
    <m/>
    <s v=""/>
    <m/>
    <m/>
    <s v=""/>
    <m/>
    <m/>
    <s v=""/>
    <n v="0"/>
    <s v=""/>
    <s v=""/>
  </r>
  <r>
    <n v="11"/>
    <n v="7"/>
    <n v="3"/>
    <m/>
    <m/>
    <m/>
    <m/>
    <m/>
    <m/>
    <m/>
    <x v="23"/>
    <m/>
    <x v="0"/>
    <x v="0"/>
    <x v="0"/>
    <m/>
    <m/>
    <m/>
    <m/>
    <s v=""/>
    <m/>
    <m/>
    <s v=""/>
    <m/>
    <m/>
    <s v=""/>
    <n v="0"/>
    <s v=""/>
    <s v=""/>
  </r>
  <r>
    <n v="11"/>
    <n v="7"/>
    <n v="3"/>
    <m/>
    <m/>
    <m/>
    <m/>
    <m/>
    <m/>
    <m/>
    <x v="23"/>
    <m/>
    <x v="0"/>
    <x v="0"/>
    <x v="0"/>
    <m/>
    <m/>
    <m/>
    <m/>
    <s v=""/>
    <m/>
    <m/>
    <s v=""/>
    <m/>
    <m/>
    <s v=""/>
    <n v="0"/>
    <s v="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">
  <r>
    <m/>
    <m/>
    <m/>
    <m/>
    <m/>
    <m/>
    <m/>
    <x v="0"/>
    <m/>
    <m/>
    <x v="0"/>
    <x v="0"/>
    <m/>
    <x v="0"/>
    <x v="0"/>
    <x v="0"/>
    <m/>
    <m/>
    <m/>
    <m/>
    <m/>
    <m/>
    <m/>
    <m/>
    <m/>
    <m/>
    <m/>
    <m/>
    <m/>
  </r>
  <r>
    <n v="1"/>
    <e v="#REF!"/>
    <e v="#REF!"/>
    <m/>
    <m/>
    <m/>
    <m/>
    <x v="1"/>
    <m/>
    <s v="U13"/>
    <x v="1"/>
    <x v="0"/>
    <n v="84"/>
    <x v="1"/>
    <x v="1"/>
    <x v="1"/>
    <m/>
    <m/>
    <m/>
    <s v=""/>
    <m/>
    <m/>
    <s v=""/>
    <m/>
    <m/>
    <s v=""/>
    <n v="0"/>
    <s v=""/>
    <s v=""/>
  </r>
  <r>
    <n v="1"/>
    <e v="#REF!"/>
    <e v="#REF!"/>
    <s v="**"/>
    <m/>
    <m/>
    <m/>
    <x v="1"/>
    <m/>
    <s v="U13"/>
    <x v="1"/>
    <x v="0"/>
    <n v="64"/>
    <x v="2"/>
    <x v="2"/>
    <x v="2"/>
    <n v="337011"/>
    <m/>
    <m/>
    <s v=""/>
    <m/>
    <m/>
    <s v=""/>
    <m/>
    <m/>
    <s v=""/>
    <n v="0"/>
    <s v=""/>
    <s v=""/>
  </r>
  <r>
    <n v="2"/>
    <n v="1"/>
    <e v="#REF!"/>
    <m/>
    <s v="**"/>
    <m/>
    <m/>
    <x v="1"/>
    <m/>
    <s v="U13"/>
    <x v="1"/>
    <x v="0"/>
    <n v="6"/>
    <x v="3"/>
    <x v="3"/>
    <x v="3"/>
    <n v="345258"/>
    <m/>
    <m/>
    <s v=""/>
    <m/>
    <m/>
    <s v=""/>
    <m/>
    <m/>
    <s v=""/>
    <n v="0"/>
    <s v=""/>
    <s v=""/>
  </r>
  <r>
    <n v="3"/>
    <n v="2"/>
    <e v="#REF!"/>
    <m/>
    <m/>
    <m/>
    <m/>
    <x v="0"/>
    <m/>
    <s v="U13"/>
    <x v="1"/>
    <x v="0"/>
    <n v="68"/>
    <x v="4"/>
    <x v="4"/>
    <x v="4"/>
    <n v="334713"/>
    <m/>
    <s v="2nd"/>
    <n v="9"/>
    <m/>
    <s v="2nd"/>
    <n v="9"/>
    <m/>
    <s v="2nd"/>
    <n v="9"/>
    <n v="27"/>
    <n v="2"/>
    <s v=""/>
  </r>
  <r>
    <n v="4"/>
    <n v="3"/>
    <n v="1"/>
    <m/>
    <m/>
    <s v="**"/>
    <m/>
    <x v="0"/>
    <m/>
    <s v="U13"/>
    <x v="1"/>
    <x v="0"/>
    <n v="60"/>
    <x v="5"/>
    <x v="5"/>
    <x v="1"/>
    <n v="336234"/>
    <m/>
    <s v="1st"/>
    <n v="10"/>
    <s v="C"/>
    <s v="1st"/>
    <n v="10"/>
    <m/>
    <s v="1st"/>
    <n v="10"/>
    <n v="30"/>
    <n v="1"/>
    <s v="1 Qs"/>
  </r>
  <r>
    <n v="5"/>
    <n v="4"/>
    <n v="2"/>
    <m/>
    <m/>
    <m/>
    <m/>
    <x v="1"/>
    <m/>
    <s v="U13"/>
    <x v="1"/>
    <x v="0"/>
    <n v="87"/>
    <x v="6"/>
    <x v="6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2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3"/>
    <x v="0"/>
    <m/>
    <x v="0"/>
    <x v="0"/>
    <x v="0"/>
    <m/>
    <m/>
    <m/>
    <s v=""/>
    <m/>
    <m/>
    <s v=""/>
    <m/>
    <m/>
    <s v=""/>
    <n v="0"/>
    <s v=""/>
    <s v=""/>
  </r>
  <r>
    <e v="#REF!"/>
    <e v="#REF!"/>
    <e v="#REF!"/>
    <m/>
    <m/>
    <m/>
    <m/>
    <x v="0"/>
    <m/>
    <m/>
    <x v="3"/>
    <x v="0"/>
    <m/>
    <x v="0"/>
    <x v="0"/>
    <x v="0"/>
    <m/>
    <m/>
    <m/>
    <m/>
    <m/>
    <m/>
    <m/>
    <m/>
    <m/>
    <m/>
    <n v="0"/>
    <s v=""/>
    <s v=""/>
  </r>
  <r>
    <m/>
    <m/>
    <m/>
    <m/>
    <m/>
    <m/>
    <m/>
    <x v="0"/>
    <m/>
    <m/>
    <x v="4"/>
    <x v="0"/>
    <m/>
    <x v="0"/>
    <x v="0"/>
    <x v="0"/>
    <m/>
    <m/>
    <m/>
    <m/>
    <m/>
    <m/>
    <m/>
    <m/>
    <m/>
    <m/>
    <m/>
    <m/>
    <m/>
  </r>
  <r>
    <n v="1"/>
    <n v="4"/>
    <n v="2"/>
    <s v="**"/>
    <m/>
    <m/>
    <m/>
    <x v="0"/>
    <m/>
    <s v="U13"/>
    <x v="5"/>
    <x v="0"/>
    <n v="34"/>
    <x v="7"/>
    <x v="7"/>
    <x v="3"/>
    <n v="331584"/>
    <m/>
    <m/>
    <s v=""/>
    <m/>
    <s v="3rd"/>
    <n v="8"/>
    <s v="C"/>
    <s v="3rd"/>
    <n v="8"/>
    <n v="16"/>
    <n v="4"/>
    <s v="1 Qs"/>
  </r>
  <r>
    <n v="2"/>
    <n v="5"/>
    <n v="3"/>
    <m/>
    <m/>
    <m/>
    <m/>
    <x v="1"/>
    <m/>
    <s v="U13"/>
    <x v="5"/>
    <x v="0"/>
    <n v="76"/>
    <x v="8"/>
    <x v="8"/>
    <x v="5"/>
    <m/>
    <m/>
    <m/>
    <s v=""/>
    <m/>
    <m/>
    <s v=""/>
    <m/>
    <m/>
    <s v=""/>
    <n v="0"/>
    <s v=""/>
    <s v=""/>
  </r>
  <r>
    <n v="3"/>
    <n v="1"/>
    <n v="4"/>
    <m/>
    <s v="**"/>
    <m/>
    <m/>
    <x v="0"/>
    <m/>
    <s v="U13"/>
    <x v="5"/>
    <x v="0"/>
    <n v="12"/>
    <x v="9"/>
    <x v="9"/>
    <x v="3"/>
    <n v="350184"/>
    <m/>
    <s v="2nd"/>
    <n v="9"/>
    <m/>
    <s v="4th"/>
    <n v="7"/>
    <m/>
    <s v="4th"/>
    <n v="7"/>
    <n v="23"/>
    <n v="2"/>
    <s v=""/>
  </r>
  <r>
    <n v="4"/>
    <n v="2"/>
    <n v="5"/>
    <m/>
    <m/>
    <m/>
    <m/>
    <x v="0"/>
    <m/>
    <s v="U13"/>
    <x v="5"/>
    <x v="0"/>
    <n v="56"/>
    <x v="10"/>
    <x v="10"/>
    <x v="3"/>
    <n v="330299"/>
    <m/>
    <m/>
    <s v=""/>
    <m/>
    <s v="2nd"/>
    <n v="9"/>
    <s v="C"/>
    <s v="2nd"/>
    <n v="9"/>
    <n v="18"/>
    <n v="3"/>
    <s v="1 Qs"/>
  </r>
  <r>
    <n v="5"/>
    <n v="3"/>
    <n v="1"/>
    <m/>
    <m/>
    <s v="**"/>
    <m/>
    <x v="0"/>
    <m/>
    <s v="U13"/>
    <x v="5"/>
    <x v="0"/>
    <n v="78"/>
    <x v="11"/>
    <x v="11"/>
    <x v="6"/>
    <n v="12826"/>
    <s v="C"/>
    <s v="1st"/>
    <n v="10"/>
    <s v="C"/>
    <s v="1st"/>
    <n v="10"/>
    <s v="C"/>
    <s v="1st"/>
    <n v="10"/>
    <n v="30"/>
    <n v="1"/>
    <s v="3 Qs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s v=""/>
    <m/>
    <m/>
    <s v=""/>
    <m/>
    <m/>
    <s v=""/>
    <n v="0"/>
    <s v=""/>
    <s v=""/>
  </r>
  <r>
    <n v="5"/>
    <n v="3"/>
    <n v="1"/>
    <m/>
    <m/>
    <m/>
    <m/>
    <x v="0"/>
    <m/>
    <m/>
    <x v="5"/>
    <x v="0"/>
    <m/>
    <x v="0"/>
    <x v="0"/>
    <x v="0"/>
    <m/>
    <m/>
    <m/>
    <m/>
    <m/>
    <m/>
    <m/>
    <m/>
    <m/>
    <m/>
    <n v="0"/>
    <s v=""/>
    <s v=""/>
  </r>
  <r>
    <m/>
    <m/>
    <m/>
    <m/>
    <m/>
    <m/>
    <m/>
    <x v="0"/>
    <m/>
    <m/>
    <x v="6"/>
    <x v="0"/>
    <m/>
    <x v="0"/>
    <x v="0"/>
    <x v="0"/>
    <m/>
    <m/>
    <m/>
    <m/>
    <m/>
    <m/>
    <m/>
    <m/>
    <m/>
    <m/>
    <m/>
    <m/>
    <m/>
  </r>
  <r>
    <n v="1"/>
    <n v="4"/>
    <n v="2"/>
    <m/>
    <m/>
    <m/>
    <m/>
    <x v="1"/>
    <m/>
    <s v="U13"/>
    <x v="7"/>
    <x v="0"/>
    <n v="62"/>
    <x v="12"/>
    <x v="12"/>
    <x v="7"/>
    <m/>
    <m/>
    <m/>
    <s v=""/>
    <m/>
    <m/>
    <s v=""/>
    <m/>
    <m/>
    <s v=""/>
    <n v="0"/>
    <s v=""/>
    <s v=""/>
  </r>
  <r>
    <n v="1"/>
    <n v="5"/>
    <n v="3"/>
    <s v="**"/>
    <m/>
    <m/>
    <m/>
    <x v="1"/>
    <m/>
    <s v="U13"/>
    <x v="7"/>
    <x v="0"/>
    <n v="2"/>
    <x v="13"/>
    <x v="13"/>
    <x v="2"/>
    <m/>
    <m/>
    <m/>
    <s v=""/>
    <m/>
    <m/>
    <s v=""/>
    <m/>
    <m/>
    <s v=""/>
    <n v="0"/>
    <s v=""/>
    <s v=""/>
  </r>
  <r>
    <n v="2"/>
    <n v="1"/>
    <n v="4"/>
    <m/>
    <s v="**"/>
    <m/>
    <m/>
    <x v="0"/>
    <m/>
    <s v="U13"/>
    <x v="7"/>
    <x v="0"/>
    <n v="58"/>
    <x v="14"/>
    <x v="14"/>
    <x v="8"/>
    <n v="348704"/>
    <m/>
    <s v="2nd"/>
    <n v="9"/>
    <m/>
    <m/>
    <s v=""/>
    <m/>
    <s v="2nd"/>
    <n v="9"/>
    <n v="18"/>
    <n v="2"/>
    <s v=""/>
  </r>
  <r>
    <n v="3"/>
    <n v="2"/>
    <n v="5"/>
    <m/>
    <m/>
    <m/>
    <m/>
    <x v="0"/>
    <m/>
    <s v="U13"/>
    <x v="7"/>
    <x v="0"/>
    <n v="69"/>
    <x v="11"/>
    <x v="15"/>
    <x v="6"/>
    <n v="12827"/>
    <m/>
    <s v="1st"/>
    <n v="10"/>
    <m/>
    <s v="1st"/>
    <n v="10"/>
    <s v="C"/>
    <s v="1st"/>
    <n v="10"/>
    <n v="30"/>
    <n v="1"/>
    <s v="1 Qs"/>
  </r>
  <r>
    <n v="4"/>
    <n v="3"/>
    <n v="1"/>
    <m/>
    <m/>
    <s v="**"/>
    <m/>
    <x v="0"/>
    <m/>
    <s v="U13"/>
    <x v="7"/>
    <x v="0"/>
    <n v="23"/>
    <x v="15"/>
    <x v="16"/>
    <x v="3"/>
    <n v="342376"/>
    <m/>
    <s v="3rd"/>
    <n v="8"/>
    <m/>
    <m/>
    <s v=""/>
    <m/>
    <s v="3rd"/>
    <n v="8"/>
    <n v="16"/>
    <n v="3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s v=""/>
    <m/>
    <m/>
    <s v=""/>
    <m/>
    <m/>
    <s v=""/>
    <n v="0"/>
    <s v=""/>
    <s v=""/>
  </r>
  <r>
    <n v="4"/>
    <n v="3"/>
    <n v="1"/>
    <m/>
    <m/>
    <m/>
    <m/>
    <x v="0"/>
    <m/>
    <m/>
    <x v="7"/>
    <x v="0"/>
    <m/>
    <x v="0"/>
    <x v="0"/>
    <x v="0"/>
    <m/>
    <m/>
    <m/>
    <m/>
    <m/>
    <m/>
    <m/>
    <m/>
    <m/>
    <m/>
    <n v="0"/>
    <s v=""/>
    <s v=""/>
  </r>
  <r>
    <m/>
    <m/>
    <m/>
    <m/>
    <m/>
    <m/>
    <m/>
    <x v="0"/>
    <m/>
    <m/>
    <x v="8"/>
    <x v="0"/>
    <m/>
    <x v="0"/>
    <x v="0"/>
    <x v="0"/>
    <m/>
    <m/>
    <m/>
    <m/>
    <m/>
    <m/>
    <m/>
    <m/>
    <m/>
    <m/>
    <m/>
    <m/>
    <m/>
  </r>
  <r>
    <n v="1"/>
    <n v="16"/>
    <n v="8"/>
    <s v="**"/>
    <m/>
    <m/>
    <m/>
    <x v="0"/>
    <m/>
    <s v=""/>
    <x v="9"/>
    <x v="0"/>
    <n v="49"/>
    <x v="16"/>
    <x v="17"/>
    <x v="6"/>
    <n v="348895"/>
    <s v="C"/>
    <s v="2nd"/>
    <n v="9"/>
    <s v="C"/>
    <s v="2nd"/>
    <n v="9"/>
    <s v="C"/>
    <s v="2nd"/>
    <n v="9"/>
    <n v="27"/>
    <n v="1"/>
    <s v="3 Qs"/>
  </r>
  <r>
    <n v="2"/>
    <n v="17"/>
    <n v="9"/>
    <m/>
    <m/>
    <m/>
    <m/>
    <x v="1"/>
    <m/>
    <s v=""/>
    <x v="9"/>
    <x v="0"/>
    <n v="36"/>
    <x v="17"/>
    <x v="18"/>
    <x v="2"/>
    <m/>
    <m/>
    <m/>
    <s v=""/>
    <m/>
    <m/>
    <s v=""/>
    <m/>
    <m/>
    <s v=""/>
    <n v="0"/>
    <s v=""/>
    <s v=""/>
  </r>
  <r>
    <n v="3"/>
    <n v="18"/>
    <n v="10"/>
    <m/>
    <m/>
    <m/>
    <m/>
    <x v="0"/>
    <m/>
    <s v=""/>
    <x v="9"/>
    <x v="0"/>
    <n v="33"/>
    <x v="18"/>
    <x v="19"/>
    <x v="3"/>
    <n v="350616"/>
    <s v="C"/>
    <s v="1st"/>
    <n v="10"/>
    <m/>
    <s v="4th"/>
    <n v="7"/>
    <s v="C"/>
    <s v="1st"/>
    <n v="10"/>
    <n v="27"/>
    <n v="2"/>
    <s v="2 Qs"/>
  </r>
  <r>
    <n v="4"/>
    <n v="19"/>
    <n v="11"/>
    <m/>
    <m/>
    <m/>
    <m/>
    <x v="1"/>
    <m/>
    <s v=""/>
    <x v="9"/>
    <x v="0"/>
    <n v="5"/>
    <x v="19"/>
    <x v="20"/>
    <x v="9"/>
    <n v="309930"/>
    <m/>
    <m/>
    <s v=""/>
    <m/>
    <m/>
    <s v=""/>
    <m/>
    <m/>
    <s v=""/>
    <n v="0"/>
    <s v=""/>
    <s v=""/>
  </r>
  <r>
    <n v="5"/>
    <n v="20"/>
    <n v="12"/>
    <m/>
    <m/>
    <m/>
    <m/>
    <x v="0"/>
    <m/>
    <s v=""/>
    <x v="9"/>
    <x v="0"/>
    <n v="42"/>
    <x v="20"/>
    <x v="21"/>
    <x v="5"/>
    <n v="333143"/>
    <m/>
    <s v="6th"/>
    <n v="5"/>
    <m/>
    <s v="3rd"/>
    <n v="8"/>
    <s v="C"/>
    <s v="5th"/>
    <n v="6"/>
    <n v="19"/>
    <n v="3"/>
    <s v="1 Qs"/>
  </r>
  <r>
    <n v="6"/>
    <n v="1"/>
    <n v="13"/>
    <m/>
    <s v="**"/>
    <m/>
    <m/>
    <x v="0"/>
    <m/>
    <s v=""/>
    <x v="9"/>
    <x v="0"/>
    <n v="47"/>
    <x v="21"/>
    <x v="22"/>
    <x v="10"/>
    <n v="344863"/>
    <m/>
    <m/>
    <s v=""/>
    <m/>
    <m/>
    <s v=""/>
    <m/>
    <m/>
    <s v=""/>
    <n v="0"/>
    <s v=""/>
    <s v=""/>
  </r>
  <r>
    <n v="7"/>
    <n v="2"/>
    <n v="14"/>
    <m/>
    <m/>
    <m/>
    <m/>
    <x v="0"/>
    <m/>
    <s v=""/>
    <x v="9"/>
    <x v="0"/>
    <n v="48"/>
    <x v="22"/>
    <x v="23"/>
    <x v="9"/>
    <m/>
    <m/>
    <m/>
    <s v=""/>
    <m/>
    <s v="7th"/>
    <n v="4"/>
    <m/>
    <s v="7th"/>
    <n v="4"/>
    <n v="8"/>
    <n v="8"/>
    <s v=""/>
  </r>
  <r>
    <n v="8"/>
    <n v="3"/>
    <n v="15"/>
    <m/>
    <m/>
    <m/>
    <m/>
    <x v="1"/>
    <m/>
    <s v=""/>
    <x v="9"/>
    <x v="0"/>
    <n v="16"/>
    <x v="23"/>
    <x v="24"/>
    <x v="10"/>
    <n v="346957"/>
    <m/>
    <s v="8th"/>
    <n v="3"/>
    <m/>
    <m/>
    <s v=""/>
    <m/>
    <m/>
    <s v=""/>
    <n v="3"/>
    <n v="11"/>
    <s v=""/>
  </r>
  <r>
    <n v="9"/>
    <n v="4"/>
    <n v="16"/>
    <m/>
    <m/>
    <m/>
    <m/>
    <x v="0"/>
    <m/>
    <s v=""/>
    <x v="9"/>
    <x v="0"/>
    <n v="72"/>
    <x v="24"/>
    <x v="25"/>
    <x v="11"/>
    <n v="341175"/>
    <m/>
    <s v="10th"/>
    <n v="1"/>
    <s v="C"/>
    <s v="1st"/>
    <n v="10"/>
    <s v="C"/>
    <s v="4th"/>
    <n v="7"/>
    <n v="18"/>
    <n v="4"/>
    <s v="2 Qs"/>
  </r>
  <r>
    <n v="10"/>
    <n v="5"/>
    <n v="17"/>
    <m/>
    <m/>
    <m/>
    <m/>
    <x v="0"/>
    <m/>
    <s v=""/>
    <x v="9"/>
    <x v="0"/>
    <n v="79"/>
    <x v="25"/>
    <x v="26"/>
    <x v="7"/>
    <n v="341795"/>
    <m/>
    <s v="9th"/>
    <n v="2"/>
    <m/>
    <s v="10th"/>
    <n v="1"/>
    <m/>
    <s v="8th"/>
    <n v="3"/>
    <n v="6"/>
    <n v="10"/>
    <s v=""/>
  </r>
  <r>
    <n v="11"/>
    <n v="6"/>
    <n v="18"/>
    <m/>
    <m/>
    <m/>
    <m/>
    <x v="0"/>
    <m/>
    <s v=""/>
    <x v="9"/>
    <x v="0"/>
    <n v="55"/>
    <x v="26"/>
    <x v="27"/>
    <x v="8"/>
    <n v="350622"/>
    <m/>
    <m/>
    <s v=""/>
    <m/>
    <m/>
    <s v=""/>
    <m/>
    <s v="10th"/>
    <n v="1"/>
    <n v="1"/>
    <n v="12"/>
    <s v=""/>
  </r>
  <r>
    <n v="12"/>
    <n v="7"/>
    <n v="19"/>
    <m/>
    <m/>
    <m/>
    <m/>
    <x v="0"/>
    <m/>
    <s v=""/>
    <x v="9"/>
    <x v="0"/>
    <n v="41"/>
    <x v="27"/>
    <x v="28"/>
    <x v="12"/>
    <n v="351110"/>
    <m/>
    <s v="5th"/>
    <n v="6"/>
    <m/>
    <s v="6th"/>
    <n v="5"/>
    <m/>
    <s v="9th"/>
    <n v="2"/>
    <n v="13"/>
    <n v="7"/>
    <s v=""/>
  </r>
  <r>
    <n v="13"/>
    <n v="8"/>
    <n v="20"/>
    <m/>
    <m/>
    <m/>
    <m/>
    <x v="0"/>
    <m/>
    <s v=""/>
    <x v="9"/>
    <x v="0"/>
    <n v="67"/>
    <x v="28"/>
    <x v="29"/>
    <x v="13"/>
    <n v="343865"/>
    <s v="C"/>
    <s v="4th"/>
    <n v="7"/>
    <m/>
    <s v="5th"/>
    <n v="6"/>
    <m/>
    <s v="6th"/>
    <n v="5"/>
    <n v="18"/>
    <n v="4"/>
    <s v="1 Qs"/>
  </r>
  <r>
    <n v="14"/>
    <n v="9"/>
    <n v="1"/>
    <m/>
    <m/>
    <s v="**"/>
    <m/>
    <x v="0"/>
    <m/>
    <s v="SNR"/>
    <x v="9"/>
    <x v="1"/>
    <n v="85"/>
    <x v="29"/>
    <x v="30"/>
    <x v="13"/>
    <m/>
    <m/>
    <s v="1st"/>
    <s v=""/>
    <m/>
    <s v="5th"/>
    <s v=""/>
    <m/>
    <s v="3rd"/>
    <s v=""/>
    <n v="0"/>
    <s v=""/>
    <s v=""/>
  </r>
  <r>
    <n v="15"/>
    <n v="10"/>
    <n v="2"/>
    <m/>
    <m/>
    <m/>
    <m/>
    <x v="0"/>
    <m/>
    <s v="SNR"/>
    <x v="9"/>
    <x v="1"/>
    <n v="61"/>
    <x v="30"/>
    <x v="31"/>
    <x v="14"/>
    <m/>
    <m/>
    <m/>
    <s v=""/>
    <m/>
    <m/>
    <s v=""/>
    <m/>
    <m/>
    <s v=""/>
    <n v="0"/>
    <s v=""/>
    <s v=""/>
  </r>
  <r>
    <n v="16"/>
    <n v="11"/>
    <n v="3"/>
    <m/>
    <m/>
    <m/>
    <m/>
    <x v="0"/>
    <m/>
    <s v=""/>
    <x v="9"/>
    <x v="0"/>
    <n v="21"/>
    <x v="31"/>
    <x v="32"/>
    <x v="3"/>
    <n v="350996"/>
    <s v="C"/>
    <s v="3rd"/>
    <n v="8"/>
    <m/>
    <s v="9th"/>
    <n v="2"/>
    <s v="C"/>
    <s v="3rd"/>
    <n v="8"/>
    <n v="18"/>
    <n v="4"/>
    <s v="2 Qs"/>
  </r>
  <r>
    <n v="17"/>
    <n v="12"/>
    <n v="4"/>
    <m/>
    <m/>
    <m/>
    <m/>
    <x v="0"/>
    <m/>
    <s v=""/>
    <x v="9"/>
    <x v="0"/>
    <n v="88"/>
    <x v="32"/>
    <x v="33"/>
    <x v="15"/>
    <n v="347502"/>
    <m/>
    <s v="7th"/>
    <n v="4"/>
    <m/>
    <s v="8th"/>
    <n v="3"/>
    <m/>
    <m/>
    <s v=""/>
    <n v="7"/>
    <n v="9"/>
    <s v=""/>
  </r>
  <r>
    <n v="18"/>
    <n v="13"/>
    <n v="5"/>
    <m/>
    <m/>
    <m/>
    <m/>
    <x v="0"/>
    <m/>
    <s v="SNR"/>
    <x v="9"/>
    <x v="1"/>
    <n v="90"/>
    <x v="33"/>
    <x v="34"/>
    <x v="13"/>
    <m/>
    <m/>
    <m/>
    <s v=""/>
    <m/>
    <m/>
    <s v=""/>
    <m/>
    <m/>
    <s v=""/>
    <n v="0"/>
    <s v=""/>
    <s v=""/>
  </r>
  <r>
    <n v="19"/>
    <n v="14"/>
    <n v="6"/>
    <m/>
    <m/>
    <m/>
    <m/>
    <x v="1"/>
    <m/>
    <s v=""/>
    <x v="9"/>
    <x v="0"/>
    <n v="91"/>
    <x v="34"/>
    <x v="35"/>
    <x v="3"/>
    <m/>
    <m/>
    <m/>
    <s v=""/>
    <m/>
    <m/>
    <s v=""/>
    <m/>
    <m/>
    <s v=""/>
    <n v="0"/>
    <s v=""/>
    <s v=""/>
  </r>
  <r>
    <n v="20"/>
    <n v="15"/>
    <n v="7"/>
    <m/>
    <m/>
    <m/>
    <m/>
    <x v="0"/>
    <m/>
    <s v="SNR"/>
    <x v="9"/>
    <x v="1"/>
    <n v="92"/>
    <x v="35"/>
    <x v="36"/>
    <x v="16"/>
    <m/>
    <m/>
    <s v="10th"/>
    <s v=""/>
    <m/>
    <s v="8th"/>
    <s v=""/>
    <m/>
    <m/>
    <s v=""/>
    <n v="0"/>
    <s v=""/>
    <s v=""/>
  </r>
  <r>
    <n v="20"/>
    <n v="15"/>
    <n v="7"/>
    <m/>
    <m/>
    <m/>
    <m/>
    <x v="0"/>
    <m/>
    <m/>
    <x v="9"/>
    <x v="0"/>
    <m/>
    <x v="0"/>
    <x v="0"/>
    <x v="0"/>
    <m/>
    <m/>
    <m/>
    <m/>
    <m/>
    <m/>
    <s v=""/>
    <m/>
    <m/>
    <s v=""/>
    <n v="0"/>
    <s v=""/>
    <s v=""/>
  </r>
  <r>
    <m/>
    <m/>
    <m/>
    <m/>
    <m/>
    <m/>
    <m/>
    <x v="0"/>
    <m/>
    <m/>
    <x v="10"/>
    <x v="0"/>
    <m/>
    <x v="0"/>
    <x v="0"/>
    <x v="0"/>
    <m/>
    <m/>
    <m/>
    <m/>
    <m/>
    <m/>
    <m/>
    <m/>
    <m/>
    <m/>
    <m/>
    <m/>
    <m/>
  </r>
  <r>
    <n v="1"/>
    <n v="13"/>
    <n v="6"/>
    <s v="**"/>
    <m/>
    <m/>
    <m/>
    <x v="0"/>
    <m/>
    <s v=""/>
    <x v="11"/>
    <x v="0"/>
    <n v="24"/>
    <x v="36"/>
    <x v="37"/>
    <x v="0"/>
    <m/>
    <m/>
    <s v="9th"/>
    <n v="2"/>
    <s v="C"/>
    <s v="6th"/>
    <n v="5"/>
    <s v="C"/>
    <s v="5th"/>
    <n v="6"/>
    <n v="13"/>
    <n v="6"/>
    <s v="2 Qs"/>
  </r>
  <r>
    <n v="2"/>
    <n v="14"/>
    <n v="7"/>
    <m/>
    <m/>
    <m/>
    <m/>
    <x v="0"/>
    <m/>
    <s v=""/>
    <x v="11"/>
    <x v="0"/>
    <n v="73"/>
    <x v="37"/>
    <x v="38"/>
    <x v="17"/>
    <n v="331728"/>
    <m/>
    <m/>
    <s v=""/>
    <m/>
    <m/>
    <s v=""/>
    <m/>
    <m/>
    <s v=""/>
    <n v="0"/>
    <s v=""/>
    <s v=""/>
  </r>
  <r>
    <n v="3"/>
    <n v="15"/>
    <n v="8"/>
    <m/>
    <m/>
    <m/>
    <m/>
    <x v="0"/>
    <m/>
    <s v=""/>
    <x v="11"/>
    <x v="0"/>
    <n v="30"/>
    <x v="38"/>
    <x v="39"/>
    <x v="3"/>
    <n v="345590"/>
    <s v="C"/>
    <s v="4th"/>
    <n v="7"/>
    <m/>
    <s v="7th"/>
    <n v="4"/>
    <m/>
    <m/>
    <s v=""/>
    <n v="11"/>
    <n v="9"/>
    <s v="1 Qs"/>
  </r>
  <r>
    <n v="4"/>
    <n v="16"/>
    <n v="9"/>
    <m/>
    <m/>
    <m/>
    <m/>
    <x v="0"/>
    <m/>
    <s v=""/>
    <x v="11"/>
    <x v="0"/>
    <n v="65"/>
    <x v="39"/>
    <x v="40"/>
    <x v="6"/>
    <m/>
    <m/>
    <m/>
    <s v=""/>
    <s v="C"/>
    <s v="3rd"/>
    <n v="8"/>
    <s v="C"/>
    <s v="7th"/>
    <n v="4"/>
    <n v="12"/>
    <n v="8"/>
    <s v="2 Qs"/>
  </r>
  <r>
    <n v="5"/>
    <n v="17"/>
    <n v="10"/>
    <m/>
    <m/>
    <m/>
    <m/>
    <x v="1"/>
    <m/>
    <s v=""/>
    <x v="11"/>
    <x v="0"/>
    <n v="39"/>
    <x v="40"/>
    <x v="41"/>
    <x v="18"/>
    <n v="342675"/>
    <m/>
    <m/>
    <s v=""/>
    <m/>
    <m/>
    <s v=""/>
    <m/>
    <m/>
    <s v=""/>
    <n v="0"/>
    <s v=""/>
    <s v=""/>
  </r>
  <r>
    <n v="6"/>
    <n v="18"/>
    <n v="11"/>
    <m/>
    <m/>
    <m/>
    <m/>
    <x v="0"/>
    <m/>
    <s v=""/>
    <x v="11"/>
    <x v="0"/>
    <n v="80"/>
    <x v="41"/>
    <x v="42"/>
    <x v="18"/>
    <m/>
    <m/>
    <m/>
    <s v=""/>
    <m/>
    <m/>
    <s v=""/>
    <m/>
    <m/>
    <s v=""/>
    <n v="0"/>
    <s v=""/>
    <s v=""/>
  </r>
  <r>
    <n v="7"/>
    <n v="1"/>
    <n v="12"/>
    <m/>
    <s v="**"/>
    <m/>
    <m/>
    <x v="0"/>
    <m/>
    <s v=""/>
    <x v="11"/>
    <x v="0"/>
    <n v="81"/>
    <x v="42"/>
    <x v="43"/>
    <x v="18"/>
    <m/>
    <m/>
    <m/>
    <s v=""/>
    <m/>
    <s v="10th"/>
    <n v="1"/>
    <m/>
    <m/>
    <s v=""/>
    <n v="1"/>
    <n v="12"/>
    <s v=""/>
  </r>
  <r>
    <n v="8"/>
    <n v="2"/>
    <n v="13"/>
    <m/>
    <m/>
    <m/>
    <m/>
    <x v="0"/>
    <m/>
    <s v=""/>
    <x v="11"/>
    <x v="0"/>
    <n v="86"/>
    <x v="43"/>
    <x v="44"/>
    <x v="12"/>
    <n v="331902"/>
    <s v="C"/>
    <s v="2nd"/>
    <n v="9"/>
    <m/>
    <m/>
    <s v=""/>
    <s v="C"/>
    <s v="1st"/>
    <n v="10"/>
    <n v="19"/>
    <n v="3"/>
    <s v="2 Qs"/>
  </r>
  <r>
    <n v="9"/>
    <n v="3"/>
    <n v="14"/>
    <m/>
    <m/>
    <m/>
    <m/>
    <x v="1"/>
    <m/>
    <s v=""/>
    <x v="11"/>
    <x v="0"/>
    <n v="46"/>
    <x v="44"/>
    <x v="45"/>
    <x v="19"/>
    <m/>
    <m/>
    <m/>
    <s v=""/>
    <m/>
    <m/>
    <s v=""/>
    <m/>
    <m/>
    <s v=""/>
    <n v="0"/>
    <s v=""/>
    <s v=""/>
  </r>
  <r>
    <n v="10"/>
    <n v="4"/>
    <n v="15"/>
    <m/>
    <m/>
    <m/>
    <m/>
    <x v="0"/>
    <m/>
    <s v=""/>
    <x v="11"/>
    <x v="0"/>
    <n v="32"/>
    <x v="45"/>
    <x v="46"/>
    <x v="6"/>
    <n v="351768"/>
    <m/>
    <m/>
    <s v=""/>
    <s v="C"/>
    <s v="5th"/>
    <n v="6"/>
    <s v="C"/>
    <s v="4th"/>
    <n v="7"/>
    <n v="13"/>
    <n v="6"/>
    <s v="2 Qs"/>
  </r>
  <r>
    <n v="11"/>
    <n v="5"/>
    <n v="16"/>
    <m/>
    <m/>
    <m/>
    <m/>
    <x v="0"/>
    <m/>
    <s v=""/>
    <x v="11"/>
    <x v="0"/>
    <n v="77"/>
    <x v="46"/>
    <x v="47"/>
    <x v="19"/>
    <n v="347335"/>
    <m/>
    <s v="7th"/>
    <n v="4"/>
    <m/>
    <m/>
    <s v=""/>
    <m/>
    <s v="8th"/>
    <n v="3"/>
    <n v="7"/>
    <n v="11"/>
    <s v=""/>
  </r>
  <r>
    <n v="12"/>
    <n v="6"/>
    <n v="17"/>
    <m/>
    <m/>
    <m/>
    <m/>
    <x v="0"/>
    <m/>
    <s v=""/>
    <x v="11"/>
    <x v="0"/>
    <n v="13"/>
    <x v="47"/>
    <x v="48"/>
    <x v="16"/>
    <n v="345017"/>
    <m/>
    <s v="8th"/>
    <n v="3"/>
    <m/>
    <s v="8th"/>
    <n v="3"/>
    <s v="C"/>
    <s v="6th"/>
    <n v="5"/>
    <n v="11"/>
    <n v="9"/>
    <s v="1 Qs"/>
  </r>
  <r>
    <n v="13"/>
    <n v="7"/>
    <n v="18"/>
    <m/>
    <m/>
    <m/>
    <m/>
    <x v="1"/>
    <m/>
    <s v=""/>
    <x v="11"/>
    <x v="0"/>
    <n v="66"/>
    <x v="48"/>
    <x v="49"/>
    <x v="3"/>
    <m/>
    <m/>
    <m/>
    <s v=""/>
    <m/>
    <m/>
    <s v=""/>
    <m/>
    <m/>
    <s v=""/>
    <n v="0"/>
    <s v=""/>
    <s v=""/>
  </r>
  <r>
    <n v="14"/>
    <n v="8"/>
    <n v="1"/>
    <m/>
    <m/>
    <s v="**"/>
    <m/>
    <x v="0"/>
    <m/>
    <s v=""/>
    <x v="11"/>
    <x v="0"/>
    <n v="54"/>
    <x v="49"/>
    <x v="50"/>
    <x v="6"/>
    <n v="346988"/>
    <m/>
    <s v="6th"/>
    <n v="5"/>
    <s v="C"/>
    <s v="4th"/>
    <n v="7"/>
    <s v="C"/>
    <s v="3rd"/>
    <n v="8"/>
    <n v="20"/>
    <n v="2"/>
    <s v="2 Qs"/>
  </r>
  <r>
    <n v="15"/>
    <n v="9"/>
    <n v="2"/>
    <m/>
    <m/>
    <m/>
    <m/>
    <x v="0"/>
    <m/>
    <s v=""/>
    <x v="11"/>
    <x v="0"/>
    <n v="51"/>
    <x v="50"/>
    <x v="51"/>
    <x v="3"/>
    <n v="25080"/>
    <s v="C"/>
    <s v="3rd"/>
    <n v="8"/>
    <s v="C"/>
    <s v="2nd"/>
    <n v="9"/>
    <m/>
    <s v="10th"/>
    <n v="1"/>
    <n v="18"/>
    <n v="4"/>
    <s v="2 Qs"/>
  </r>
  <r>
    <n v="16"/>
    <n v="10"/>
    <n v="3"/>
    <m/>
    <m/>
    <m/>
    <m/>
    <x v="0"/>
    <m/>
    <s v=""/>
    <x v="11"/>
    <x v="0"/>
    <n v="71"/>
    <x v="51"/>
    <x v="52"/>
    <x v="9"/>
    <m/>
    <m/>
    <s v="5th"/>
    <n v="6"/>
    <m/>
    <s v="9th"/>
    <n v="2"/>
    <s v="C"/>
    <s v="2nd"/>
    <n v="9"/>
    <n v="17"/>
    <n v="5"/>
    <s v="1 Qs"/>
  </r>
  <r>
    <n v="17"/>
    <n v="11"/>
    <n v="4"/>
    <m/>
    <m/>
    <m/>
    <m/>
    <x v="1"/>
    <m/>
    <s v="SNR"/>
    <x v="11"/>
    <x v="1"/>
    <n v="37"/>
    <x v="33"/>
    <x v="53"/>
    <x v="13"/>
    <m/>
    <m/>
    <m/>
    <s v=""/>
    <m/>
    <m/>
    <s v=""/>
    <m/>
    <m/>
    <s v=""/>
    <n v="0"/>
    <s v=""/>
    <s v=""/>
  </r>
  <r>
    <n v="18"/>
    <n v="12"/>
    <n v="5"/>
    <m/>
    <m/>
    <m/>
    <m/>
    <x v="0"/>
    <m/>
    <s v=""/>
    <x v="11"/>
    <x v="0"/>
    <n v="89"/>
    <x v="52"/>
    <x v="54"/>
    <x v="7"/>
    <n v="12844"/>
    <s v="C"/>
    <s v="1st"/>
    <n v="10"/>
    <s v="C"/>
    <s v="1st"/>
    <n v="10"/>
    <m/>
    <s v="9th"/>
    <n v="2"/>
    <n v="22"/>
    <n v="1"/>
    <s v="2 Qs"/>
  </r>
  <r>
    <n v="18"/>
    <n v="12"/>
    <n v="5"/>
    <m/>
    <m/>
    <m/>
    <m/>
    <x v="0"/>
    <m/>
    <m/>
    <x v="11"/>
    <x v="0"/>
    <m/>
    <x v="0"/>
    <x v="0"/>
    <x v="0"/>
    <m/>
    <m/>
    <m/>
    <s v=""/>
    <m/>
    <m/>
    <s v=""/>
    <m/>
    <m/>
    <s v=""/>
    <n v="0"/>
    <s v=""/>
    <s v=""/>
  </r>
  <r>
    <n v="18"/>
    <n v="12"/>
    <n v="5"/>
    <m/>
    <m/>
    <m/>
    <m/>
    <x v="0"/>
    <m/>
    <m/>
    <x v="11"/>
    <x v="0"/>
    <m/>
    <x v="0"/>
    <x v="0"/>
    <x v="0"/>
    <m/>
    <m/>
    <m/>
    <s v=""/>
    <m/>
    <m/>
    <s v=""/>
    <m/>
    <m/>
    <s v=""/>
    <n v="0"/>
    <s v=""/>
    <s v=""/>
  </r>
  <r>
    <m/>
    <m/>
    <m/>
    <m/>
    <m/>
    <m/>
    <m/>
    <x v="0"/>
    <m/>
    <m/>
    <x v="12"/>
    <x v="0"/>
    <m/>
    <x v="0"/>
    <x v="0"/>
    <x v="0"/>
    <m/>
    <m/>
    <m/>
    <m/>
    <m/>
    <m/>
    <m/>
    <m/>
    <m/>
    <m/>
    <m/>
    <m/>
    <m/>
  </r>
  <r>
    <n v="1"/>
    <n v="5"/>
    <n v="3"/>
    <s v="**"/>
    <m/>
    <m/>
    <m/>
    <x v="0"/>
    <m/>
    <s v=""/>
    <x v="13"/>
    <x v="0"/>
    <n v="50"/>
    <x v="53"/>
    <x v="55"/>
    <x v="20"/>
    <n v="21946"/>
    <s v="C"/>
    <s v="2nd"/>
    <n v="9"/>
    <s v="C"/>
    <s v="2nd"/>
    <n v="9"/>
    <m/>
    <s v="2nd"/>
    <n v="9"/>
    <n v="27"/>
    <n v="2"/>
    <s v="2 Qs"/>
  </r>
  <r>
    <n v="2"/>
    <n v="6"/>
    <n v="4"/>
    <m/>
    <m/>
    <m/>
    <m/>
    <x v="1"/>
    <m/>
    <s v=""/>
    <x v="13"/>
    <x v="0"/>
    <n v="52"/>
    <x v="44"/>
    <x v="56"/>
    <x v="19"/>
    <m/>
    <m/>
    <m/>
    <s v=""/>
    <m/>
    <m/>
    <s v=""/>
    <m/>
    <m/>
    <s v=""/>
    <n v="0"/>
    <s v=""/>
    <s v=""/>
  </r>
  <r>
    <n v="3"/>
    <n v="7"/>
    <n v="5"/>
    <m/>
    <m/>
    <m/>
    <m/>
    <x v="1"/>
    <m/>
    <s v=""/>
    <x v="13"/>
    <x v="0"/>
    <n v="43"/>
    <x v="37"/>
    <x v="57"/>
    <x v="17"/>
    <m/>
    <m/>
    <m/>
    <s v=""/>
    <m/>
    <m/>
    <s v=""/>
    <m/>
    <m/>
    <s v=""/>
    <n v="0"/>
    <s v=""/>
    <s v=""/>
  </r>
  <r>
    <n v="4"/>
    <n v="1"/>
    <n v="6"/>
    <m/>
    <s v="**"/>
    <m/>
    <m/>
    <x v="1"/>
    <m/>
    <s v=""/>
    <x v="13"/>
    <x v="0"/>
    <n v="83"/>
    <x v="54"/>
    <x v="58"/>
    <x v="17"/>
    <m/>
    <m/>
    <m/>
    <s v=""/>
    <m/>
    <m/>
    <s v=""/>
    <m/>
    <m/>
    <s v=""/>
    <n v="0"/>
    <s v=""/>
    <s v=""/>
  </r>
  <r>
    <n v="5"/>
    <n v="2"/>
    <n v="7"/>
    <m/>
    <m/>
    <m/>
    <m/>
    <x v="0"/>
    <m/>
    <s v=""/>
    <x v="13"/>
    <x v="0"/>
    <n v="8"/>
    <x v="32"/>
    <x v="59"/>
    <x v="15"/>
    <n v="333653"/>
    <s v="C"/>
    <s v="1st"/>
    <n v="10"/>
    <s v="C"/>
    <s v="1st"/>
    <n v="10"/>
    <s v="C"/>
    <s v="1st"/>
    <n v="10"/>
    <n v="30"/>
    <n v="1"/>
    <s v="3 Qs"/>
  </r>
  <r>
    <n v="6"/>
    <n v="3"/>
    <n v="1"/>
    <m/>
    <m/>
    <s v="**"/>
    <m/>
    <x v="1"/>
    <m/>
    <s v=""/>
    <x v="13"/>
    <x v="0"/>
    <n v="20"/>
    <x v="55"/>
    <x v="60"/>
    <x v="7"/>
    <m/>
    <m/>
    <m/>
    <s v=""/>
    <m/>
    <m/>
    <s v=""/>
    <m/>
    <m/>
    <s v=""/>
    <n v="0"/>
    <s v=""/>
    <s v=""/>
  </r>
  <r>
    <n v="7"/>
    <n v="4"/>
    <n v="2"/>
    <m/>
    <m/>
    <m/>
    <m/>
    <x v="1"/>
    <m/>
    <s v=""/>
    <x v="13"/>
    <x v="0"/>
    <n v="31"/>
    <x v="46"/>
    <x v="61"/>
    <x v="19"/>
    <m/>
    <m/>
    <m/>
    <s v=""/>
    <m/>
    <m/>
    <s v=""/>
    <m/>
    <m/>
    <s v=""/>
    <n v="0"/>
    <s v=""/>
    <s v=""/>
  </r>
  <r>
    <n v="7"/>
    <n v="4"/>
    <n v="2"/>
    <m/>
    <m/>
    <m/>
    <m/>
    <x v="0"/>
    <m/>
    <s v=""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s v=""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n v="7"/>
    <n v="4"/>
    <n v="2"/>
    <m/>
    <m/>
    <m/>
    <m/>
    <x v="0"/>
    <m/>
    <m/>
    <x v="13"/>
    <x v="0"/>
    <m/>
    <x v="0"/>
    <x v="0"/>
    <x v="0"/>
    <m/>
    <m/>
    <m/>
    <s v=""/>
    <m/>
    <m/>
    <s v=""/>
    <m/>
    <m/>
    <s v=""/>
    <n v="0"/>
    <s v=""/>
    <s v=""/>
  </r>
  <r>
    <m/>
    <m/>
    <m/>
    <m/>
    <m/>
    <m/>
    <m/>
    <x v="0"/>
    <m/>
    <m/>
    <x v="14"/>
    <x v="0"/>
    <m/>
    <x v="0"/>
    <x v="0"/>
    <x v="0"/>
    <m/>
    <m/>
    <m/>
    <m/>
    <m/>
    <m/>
    <m/>
    <m/>
    <m/>
    <m/>
    <m/>
    <m/>
    <m/>
  </r>
  <r>
    <n v="1"/>
    <n v="4"/>
    <n v="3"/>
    <s v="**"/>
    <m/>
    <m/>
    <m/>
    <x v="0"/>
    <m/>
    <s v=""/>
    <x v="15"/>
    <x v="0"/>
    <n v="15"/>
    <x v="56"/>
    <x v="62"/>
    <x v="13"/>
    <n v="341412"/>
    <m/>
    <s v="2nd"/>
    <n v="9"/>
    <m/>
    <m/>
    <s v=""/>
    <s v="C"/>
    <s v="1st"/>
    <n v="10"/>
    <n v="19"/>
    <n v="2"/>
    <s v="1 Qs"/>
  </r>
  <r>
    <n v="2"/>
    <n v="5"/>
    <n v="4"/>
    <m/>
    <m/>
    <m/>
    <m/>
    <x v="1"/>
    <m/>
    <s v=""/>
    <x v="15"/>
    <x v="0"/>
    <n v="70"/>
    <x v="32"/>
    <x v="63"/>
    <x v="15"/>
    <m/>
    <m/>
    <m/>
    <s v=""/>
    <m/>
    <m/>
    <s v=""/>
    <m/>
    <m/>
    <s v=""/>
    <n v="0"/>
    <s v=""/>
    <s v=""/>
  </r>
  <r>
    <n v="3"/>
    <n v="6"/>
    <n v="5"/>
    <m/>
    <m/>
    <m/>
    <m/>
    <x v="1"/>
    <m/>
    <s v=""/>
    <x v="15"/>
    <x v="0"/>
    <n v="25"/>
    <x v="52"/>
    <x v="64"/>
    <x v="7"/>
    <m/>
    <m/>
    <m/>
    <s v=""/>
    <m/>
    <m/>
    <s v=""/>
    <m/>
    <m/>
    <s v=""/>
    <n v="0"/>
    <s v=""/>
    <s v=""/>
  </r>
  <r>
    <n v="4"/>
    <n v="1"/>
    <n v="6"/>
    <m/>
    <s v="**"/>
    <m/>
    <m/>
    <x v="1"/>
    <m/>
    <s v=""/>
    <x v="15"/>
    <x v="0"/>
    <n v="53"/>
    <x v="57"/>
    <x v="65"/>
    <x v="9"/>
    <m/>
    <m/>
    <m/>
    <s v=""/>
    <m/>
    <m/>
    <s v=""/>
    <m/>
    <m/>
    <s v=""/>
    <n v="0"/>
    <s v=""/>
    <s v=""/>
  </r>
  <r>
    <n v="5"/>
    <n v="2"/>
    <n v="1"/>
    <m/>
    <m/>
    <s v="**"/>
    <m/>
    <x v="0"/>
    <m/>
    <s v=""/>
    <x v="15"/>
    <x v="0"/>
    <n v="74"/>
    <x v="58"/>
    <x v="66"/>
    <x v="6"/>
    <n v="331424"/>
    <s v="C"/>
    <s v="1st"/>
    <n v="10"/>
    <s v="C"/>
    <s v="1st"/>
    <n v="10"/>
    <s v="C"/>
    <s v="2nd"/>
    <n v="9"/>
    <n v="29"/>
    <n v="1"/>
    <s v="3 Qs"/>
  </r>
  <r>
    <n v="6"/>
    <n v="3"/>
    <n v="2"/>
    <m/>
    <m/>
    <m/>
    <m/>
    <x v="0"/>
    <m/>
    <m/>
    <x v="15"/>
    <x v="1"/>
    <n v="82"/>
    <x v="59"/>
    <x v="67"/>
    <x v="18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n v="6"/>
    <n v="3"/>
    <n v="2"/>
    <m/>
    <m/>
    <m/>
    <m/>
    <x v="0"/>
    <m/>
    <m/>
    <x v="15"/>
    <x v="0"/>
    <m/>
    <x v="0"/>
    <x v="0"/>
    <x v="0"/>
    <m/>
    <m/>
    <m/>
    <s v=""/>
    <m/>
    <m/>
    <s v=""/>
    <m/>
    <m/>
    <s v=""/>
    <n v="0"/>
    <s v=""/>
    <s v=""/>
  </r>
  <r>
    <m/>
    <m/>
    <m/>
    <m/>
    <m/>
    <m/>
    <m/>
    <x v="0"/>
    <m/>
    <m/>
    <x v="16"/>
    <x v="0"/>
    <m/>
    <x v="0"/>
    <x v="0"/>
    <x v="0"/>
    <m/>
    <m/>
    <m/>
    <m/>
    <m/>
    <m/>
    <m/>
    <m/>
    <m/>
    <m/>
    <m/>
    <m/>
    <m/>
  </r>
  <r>
    <n v="0"/>
    <n v="0"/>
    <n v="0"/>
    <s v="**"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s v="**"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s v="**"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6"/>
    <x v="0"/>
    <m/>
    <x v="0"/>
    <x v="0"/>
    <x v="0"/>
    <m/>
    <m/>
    <m/>
    <s v=""/>
    <m/>
    <m/>
    <s v=""/>
    <m/>
    <m/>
    <s v=""/>
    <n v="0"/>
    <s v=""/>
    <s v=""/>
  </r>
  <r>
    <m/>
    <m/>
    <m/>
    <m/>
    <m/>
    <m/>
    <m/>
    <x v="0"/>
    <m/>
    <m/>
    <x v="17"/>
    <x v="0"/>
    <m/>
    <x v="0"/>
    <x v="0"/>
    <x v="0"/>
    <m/>
    <m/>
    <m/>
    <m/>
    <m/>
    <m/>
    <m/>
    <m/>
    <m/>
    <m/>
    <m/>
    <m/>
    <m/>
  </r>
  <r>
    <n v="0"/>
    <n v="0"/>
    <n v="0"/>
    <s v="**"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s v="**"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s v="**"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n v="0"/>
    <n v="0"/>
    <n v="0"/>
    <m/>
    <m/>
    <m/>
    <m/>
    <x v="0"/>
    <m/>
    <m/>
    <x v="17"/>
    <x v="0"/>
    <m/>
    <x v="0"/>
    <x v="0"/>
    <x v="0"/>
    <m/>
    <m/>
    <m/>
    <s v=""/>
    <m/>
    <m/>
    <s v=""/>
    <m/>
    <m/>
    <s v=""/>
    <n v="0"/>
    <s v=""/>
    <s v=""/>
  </r>
  <r>
    <m/>
    <m/>
    <m/>
    <m/>
    <m/>
    <m/>
    <m/>
    <x v="0"/>
    <m/>
    <m/>
    <x v="18"/>
    <x v="0"/>
    <m/>
    <x v="0"/>
    <x v="0"/>
    <x v="0"/>
    <m/>
    <m/>
    <m/>
    <m/>
    <m/>
    <m/>
    <m/>
    <m/>
    <m/>
    <m/>
    <m/>
    <m/>
    <m/>
  </r>
  <r>
    <n v="1"/>
    <n v="7"/>
    <n v="4"/>
    <s v="**"/>
    <m/>
    <m/>
    <m/>
    <x v="1"/>
    <m/>
    <s v="U13"/>
    <x v="19"/>
    <x v="0"/>
    <n v="59"/>
    <x v="1"/>
    <x v="68"/>
    <x v="1"/>
    <s v=""/>
    <m/>
    <m/>
    <s v=""/>
    <m/>
    <m/>
    <s v=""/>
    <m/>
    <m/>
    <s v=""/>
    <n v="0"/>
    <s v=""/>
    <s v=""/>
  </r>
  <r>
    <n v="2"/>
    <n v="8"/>
    <n v="5"/>
    <m/>
    <m/>
    <m/>
    <m/>
    <x v="0"/>
    <m/>
    <s v="U13"/>
    <x v="19"/>
    <x v="0"/>
    <n v="18"/>
    <x v="60"/>
    <x v="69"/>
    <x v="3"/>
    <s v=""/>
    <m/>
    <s v="4th"/>
    <n v="7"/>
    <s v="C"/>
    <s v="4th"/>
    <n v="7"/>
    <m/>
    <m/>
    <s v=""/>
    <n v="14"/>
    <n v="6"/>
    <s v="1 Qs"/>
  </r>
  <r>
    <n v="3"/>
    <n v="9"/>
    <n v="6"/>
    <m/>
    <m/>
    <m/>
    <m/>
    <x v="1"/>
    <m/>
    <s v="U13"/>
    <x v="19"/>
    <x v="0"/>
    <n v="3"/>
    <x v="61"/>
    <x v="70"/>
    <x v="2"/>
    <s v=""/>
    <m/>
    <s v="6th"/>
    <n v="5"/>
    <m/>
    <m/>
    <s v=""/>
    <m/>
    <m/>
    <s v=""/>
    <n v="5"/>
    <n v="7"/>
    <s v=""/>
  </r>
  <r>
    <n v="4"/>
    <n v="10"/>
    <n v="7"/>
    <m/>
    <m/>
    <m/>
    <m/>
    <x v="0"/>
    <m/>
    <s v="U13"/>
    <x v="19"/>
    <x v="0"/>
    <n v="9"/>
    <x v="62"/>
    <x v="71"/>
    <x v="14"/>
    <s v=""/>
    <s v="C"/>
    <s v="2nd"/>
    <n v="9"/>
    <s v="C"/>
    <s v="2nd"/>
    <n v="9"/>
    <m/>
    <s v="5th"/>
    <n v="6"/>
    <n v="24"/>
    <n v="2"/>
    <s v="2 Qs"/>
  </r>
  <r>
    <n v="5"/>
    <n v="1"/>
    <n v="8"/>
    <m/>
    <s v="**"/>
    <m/>
    <m/>
    <x v="0"/>
    <m/>
    <s v="U13"/>
    <x v="19"/>
    <x v="0"/>
    <n v="75"/>
    <x v="63"/>
    <x v="72"/>
    <x v="4"/>
    <s v=""/>
    <s v="C"/>
    <s v="1st"/>
    <n v="10"/>
    <s v="C"/>
    <s v="1st"/>
    <n v="10"/>
    <m/>
    <s v="4th"/>
    <n v="7"/>
    <n v="27"/>
    <n v="1"/>
    <s v="2 Qs"/>
  </r>
  <r>
    <n v="6"/>
    <n v="2"/>
    <n v="9"/>
    <m/>
    <m/>
    <m/>
    <m/>
    <x v="0"/>
    <m/>
    <s v="U13"/>
    <x v="19"/>
    <x v="0"/>
    <n v="14"/>
    <x v="64"/>
    <x v="73"/>
    <x v="2"/>
    <s v=""/>
    <m/>
    <s v="5th"/>
    <n v="6"/>
    <m/>
    <s v="6th"/>
    <n v="5"/>
    <m/>
    <s v="3rd"/>
    <n v="8"/>
    <n v="19"/>
    <n v="5"/>
    <s v=""/>
  </r>
  <r>
    <n v="7"/>
    <n v="3"/>
    <n v="10"/>
    <m/>
    <m/>
    <m/>
    <m/>
    <x v="1"/>
    <m/>
    <s v="U13"/>
    <x v="19"/>
    <x v="0"/>
    <n v="11"/>
    <x v="65"/>
    <x v="74"/>
    <x v="15"/>
    <s v=""/>
    <m/>
    <m/>
    <s v=""/>
    <m/>
    <m/>
    <s v=""/>
    <m/>
    <m/>
    <s v=""/>
    <n v="0"/>
    <s v=""/>
    <s v=""/>
  </r>
  <r>
    <n v="8"/>
    <n v="4"/>
    <n v="1"/>
    <m/>
    <m/>
    <s v="**"/>
    <m/>
    <x v="0"/>
    <m/>
    <s v="U13"/>
    <x v="19"/>
    <x v="0"/>
    <n v="26"/>
    <x v="66"/>
    <x v="75"/>
    <x v="14"/>
    <s v=""/>
    <m/>
    <s v="3rd"/>
    <n v="8"/>
    <m/>
    <s v="5th"/>
    <n v="6"/>
    <s v="C"/>
    <s v="1st"/>
    <n v="10"/>
    <n v="24"/>
    <n v="3"/>
    <s v="1 Qs"/>
  </r>
  <r>
    <n v="9"/>
    <n v="5"/>
    <n v="2"/>
    <m/>
    <m/>
    <m/>
    <m/>
    <x v="0"/>
    <m/>
    <s v="U13"/>
    <x v="19"/>
    <x v="0"/>
    <n v="1"/>
    <x v="67"/>
    <x v="76"/>
    <x v="16"/>
    <m/>
    <m/>
    <s v="7th"/>
    <n v="4"/>
    <s v="C"/>
    <s v="3rd"/>
    <n v="8"/>
    <m/>
    <s v="2nd"/>
    <n v="9"/>
    <n v="21"/>
    <n v="4"/>
    <s v="1 Qs"/>
  </r>
  <r>
    <n v="10"/>
    <n v="6"/>
    <n v="3"/>
    <m/>
    <m/>
    <m/>
    <m/>
    <x v="1"/>
    <m/>
    <s v="U13"/>
    <x v="19"/>
    <x v="0"/>
    <n v="28"/>
    <x v="68"/>
    <x v="77"/>
    <x v="21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n v="10"/>
    <n v="6"/>
    <n v="3"/>
    <m/>
    <m/>
    <m/>
    <m/>
    <x v="0"/>
    <m/>
    <m/>
    <x v="19"/>
    <x v="0"/>
    <m/>
    <x v="0"/>
    <x v="0"/>
    <x v="0"/>
    <m/>
    <m/>
    <m/>
    <s v=""/>
    <m/>
    <m/>
    <s v=""/>
    <m/>
    <m/>
    <s v=""/>
    <n v="0"/>
    <s v=""/>
    <s v=""/>
  </r>
  <r>
    <m/>
    <m/>
    <m/>
    <m/>
    <m/>
    <m/>
    <m/>
    <x v="0"/>
    <m/>
    <m/>
    <x v="20"/>
    <x v="0"/>
    <m/>
    <x v="0"/>
    <x v="0"/>
    <x v="0"/>
    <m/>
    <m/>
    <m/>
    <m/>
    <m/>
    <m/>
    <m/>
    <m/>
    <m/>
    <m/>
    <m/>
    <m/>
    <m/>
  </r>
  <r>
    <n v="1"/>
    <n v="3"/>
    <n v="2"/>
    <s v="**"/>
    <m/>
    <m/>
    <m/>
    <x v="0"/>
    <m/>
    <s v="U13"/>
    <x v="21"/>
    <x v="0"/>
    <n v="35"/>
    <x v="69"/>
    <x v="78"/>
    <x v="6"/>
    <s v=""/>
    <m/>
    <m/>
    <s v=""/>
    <m/>
    <s v="3rd"/>
    <n v="8"/>
    <m/>
    <m/>
    <s v=""/>
    <n v="8"/>
    <n v="3"/>
    <s v=""/>
  </r>
  <r>
    <n v="2"/>
    <n v="1"/>
    <n v="3"/>
    <m/>
    <s v="**"/>
    <m/>
    <m/>
    <x v="0"/>
    <m/>
    <s v="U13"/>
    <x v="21"/>
    <x v="0"/>
    <n v="4"/>
    <x v="70"/>
    <x v="79"/>
    <x v="13"/>
    <s v=""/>
    <m/>
    <s v="1st"/>
    <n v="10"/>
    <m/>
    <s v="1st"/>
    <n v="10"/>
    <m/>
    <s v="1st"/>
    <n v="10"/>
    <n v="30"/>
    <n v="1"/>
    <s v=""/>
  </r>
  <r>
    <n v="3"/>
    <n v="2"/>
    <n v="1"/>
    <m/>
    <m/>
    <s v="**"/>
    <m/>
    <x v="0"/>
    <m/>
    <s v="U13"/>
    <x v="21"/>
    <x v="0"/>
    <n v="29"/>
    <x v="71"/>
    <x v="80"/>
    <x v="7"/>
    <s v=""/>
    <m/>
    <s v="2nd"/>
    <n v="9"/>
    <m/>
    <s v="2nd"/>
    <n v="9"/>
    <m/>
    <s v="2nd"/>
    <n v="9"/>
    <n v="27"/>
    <n v="2"/>
    <s v=""/>
  </r>
  <r>
    <n v="3"/>
    <n v="2"/>
    <n v="1"/>
    <m/>
    <m/>
    <m/>
    <m/>
    <x v="0"/>
    <m/>
    <m/>
    <x v="21"/>
    <x v="0"/>
    <m/>
    <x v="0"/>
    <x v="0"/>
    <x v="0"/>
    <s v=""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n v="3"/>
    <n v="2"/>
    <n v="1"/>
    <m/>
    <m/>
    <m/>
    <m/>
    <x v="0"/>
    <m/>
    <m/>
    <x v="21"/>
    <x v="0"/>
    <m/>
    <x v="0"/>
    <x v="0"/>
    <x v="0"/>
    <m/>
    <m/>
    <m/>
    <s v=""/>
    <m/>
    <m/>
    <s v=""/>
    <m/>
    <m/>
    <s v=""/>
    <n v="0"/>
    <s v=""/>
    <s v=""/>
  </r>
  <r>
    <m/>
    <m/>
    <m/>
    <m/>
    <m/>
    <m/>
    <m/>
    <x v="0"/>
    <m/>
    <m/>
    <x v="22"/>
    <x v="0"/>
    <m/>
    <x v="0"/>
    <x v="0"/>
    <x v="0"/>
    <m/>
    <m/>
    <m/>
    <m/>
    <m/>
    <m/>
    <m/>
    <m/>
    <m/>
    <m/>
    <m/>
    <m/>
    <m/>
  </r>
  <r>
    <n v="1"/>
    <n v="10"/>
    <n v="6"/>
    <s v="**"/>
    <m/>
    <m/>
    <m/>
    <x v="1"/>
    <m/>
    <s v=""/>
    <x v="23"/>
    <x v="0"/>
    <n v="45"/>
    <x v="72"/>
    <x v="81"/>
    <x v="22"/>
    <m/>
    <m/>
    <m/>
    <s v=""/>
    <m/>
    <m/>
    <s v=""/>
    <m/>
    <m/>
    <s v=""/>
    <n v="0"/>
    <s v=""/>
    <s v=""/>
  </r>
  <r>
    <n v="2"/>
    <n v="11"/>
    <n v="7"/>
    <m/>
    <m/>
    <m/>
    <m/>
    <x v="0"/>
    <m/>
    <s v=""/>
    <x v="23"/>
    <x v="0"/>
    <n v="17"/>
    <x v="73"/>
    <x v="82"/>
    <x v="7"/>
    <m/>
    <m/>
    <s v="2nd"/>
    <n v="9"/>
    <s v="C"/>
    <s v="5th"/>
    <n v="6"/>
    <s v="C"/>
    <s v="5th"/>
    <n v="6"/>
    <n v="21"/>
    <n v="2"/>
    <s v="2 Qs"/>
  </r>
  <r>
    <n v="3"/>
    <n v="12"/>
    <n v="8"/>
    <m/>
    <m/>
    <m/>
    <m/>
    <x v="1"/>
    <m/>
    <s v=""/>
    <x v="23"/>
    <x v="0"/>
    <n v="7"/>
    <x v="74"/>
    <x v="83"/>
    <x v="15"/>
    <m/>
    <m/>
    <m/>
    <s v=""/>
    <m/>
    <m/>
    <s v=""/>
    <m/>
    <m/>
    <s v=""/>
    <n v="0"/>
    <s v=""/>
    <s v=""/>
  </r>
  <r>
    <n v="4"/>
    <n v="13"/>
    <n v="9"/>
    <m/>
    <m/>
    <m/>
    <m/>
    <x v="0"/>
    <m/>
    <s v=""/>
    <x v="23"/>
    <x v="0"/>
    <n v="10"/>
    <x v="75"/>
    <x v="84"/>
    <x v="23"/>
    <m/>
    <s v="C"/>
    <s v="1st"/>
    <n v="10"/>
    <s v="C"/>
    <s v="2nd"/>
    <n v="9"/>
    <s v="C"/>
    <s v="2nd"/>
    <n v="9"/>
    <n v="28"/>
    <n v="1"/>
    <s v="3 Qs"/>
  </r>
  <r>
    <n v="5"/>
    <n v="1"/>
    <n v="10"/>
    <m/>
    <s v="**"/>
    <m/>
    <m/>
    <x v="1"/>
    <m/>
    <s v=""/>
    <x v="23"/>
    <x v="0"/>
    <n v="19"/>
    <x v="76"/>
    <x v="85"/>
    <x v="7"/>
    <m/>
    <m/>
    <s v="5th"/>
    <n v="6"/>
    <m/>
    <m/>
    <s v=""/>
    <m/>
    <m/>
    <s v=""/>
    <n v="6"/>
    <n v="10"/>
    <s v=""/>
  </r>
  <r>
    <n v="6"/>
    <n v="2"/>
    <n v="11"/>
    <m/>
    <m/>
    <m/>
    <m/>
    <x v="0"/>
    <m/>
    <s v=""/>
    <x v="23"/>
    <x v="0"/>
    <n v="44"/>
    <x v="77"/>
    <x v="86"/>
    <x v="23"/>
    <m/>
    <m/>
    <s v="8th"/>
    <n v="3"/>
    <m/>
    <s v="6th"/>
    <n v="5"/>
    <m/>
    <s v="6th"/>
    <n v="5"/>
    <n v="13"/>
    <n v="7"/>
    <s v=""/>
  </r>
  <r>
    <n v="7"/>
    <n v="3"/>
    <n v="12"/>
    <m/>
    <m/>
    <m/>
    <m/>
    <x v="0"/>
    <m/>
    <s v=""/>
    <x v="23"/>
    <x v="0"/>
    <n v="57"/>
    <x v="78"/>
    <x v="87"/>
    <x v="9"/>
    <m/>
    <m/>
    <m/>
    <s v=""/>
    <s v="C"/>
    <s v="3rd"/>
    <n v="8"/>
    <m/>
    <m/>
    <s v=""/>
    <n v="8"/>
    <n v="8"/>
    <s v="1 Qs"/>
  </r>
  <r>
    <n v="8"/>
    <n v="4"/>
    <n v="13"/>
    <m/>
    <m/>
    <m/>
    <m/>
    <x v="0"/>
    <m/>
    <s v=""/>
    <x v="23"/>
    <x v="0"/>
    <n v="27"/>
    <x v="79"/>
    <x v="88"/>
    <x v="15"/>
    <m/>
    <m/>
    <s v="7th"/>
    <n v="4"/>
    <m/>
    <m/>
    <s v=""/>
    <m/>
    <s v="8th"/>
    <n v="3"/>
    <n v="7"/>
    <n v="9"/>
    <s v=""/>
  </r>
  <r>
    <n v="9"/>
    <n v="5"/>
    <n v="1"/>
    <m/>
    <m/>
    <s v="**"/>
    <m/>
    <x v="0"/>
    <m/>
    <s v=""/>
    <x v="23"/>
    <x v="0"/>
    <n v="38"/>
    <x v="80"/>
    <x v="89"/>
    <x v="24"/>
    <m/>
    <m/>
    <m/>
    <s v=""/>
    <s v="C"/>
    <s v="1st"/>
    <n v="10"/>
    <s v="C"/>
    <s v="1st"/>
    <n v="10"/>
    <n v="20"/>
    <n v="3"/>
    <s v="2 Qs"/>
  </r>
  <r>
    <n v="10"/>
    <n v="6"/>
    <n v="2"/>
    <m/>
    <m/>
    <m/>
    <m/>
    <x v="0"/>
    <m/>
    <s v=""/>
    <x v="23"/>
    <x v="0"/>
    <n v="40"/>
    <x v="81"/>
    <x v="90"/>
    <x v="3"/>
    <m/>
    <m/>
    <s v="4th"/>
    <n v="7"/>
    <m/>
    <m/>
    <s v=""/>
    <s v="C"/>
    <s v="4th"/>
    <n v="7"/>
    <n v="14"/>
    <n v="6"/>
    <s v="1 Qs"/>
  </r>
  <r>
    <n v="11"/>
    <n v="7"/>
    <n v="3"/>
    <m/>
    <m/>
    <m/>
    <m/>
    <x v="0"/>
    <m/>
    <s v=""/>
    <x v="23"/>
    <x v="0"/>
    <n v="22"/>
    <x v="15"/>
    <x v="91"/>
    <x v="3"/>
    <m/>
    <m/>
    <s v="6th"/>
    <n v="5"/>
    <m/>
    <s v="7th"/>
    <n v="4"/>
    <s v="C"/>
    <s v="3rd"/>
    <n v="8"/>
    <n v="17"/>
    <n v="5"/>
    <s v="1 Qs"/>
  </r>
  <r>
    <n v="12"/>
    <n v="8"/>
    <n v="4"/>
    <m/>
    <m/>
    <m/>
    <m/>
    <x v="0"/>
    <m/>
    <s v=""/>
    <x v="23"/>
    <x v="0"/>
    <n v="91"/>
    <x v="34"/>
    <x v="35"/>
    <x v="3"/>
    <m/>
    <m/>
    <m/>
    <s v=""/>
    <m/>
    <m/>
    <s v=""/>
    <m/>
    <m/>
    <s v=""/>
    <n v="0"/>
    <s v=""/>
    <s v=""/>
  </r>
  <r>
    <n v="13"/>
    <n v="9"/>
    <n v="5"/>
    <m/>
    <m/>
    <m/>
    <m/>
    <x v="0"/>
    <m/>
    <s v=""/>
    <x v="23"/>
    <x v="0"/>
    <n v="63"/>
    <x v="82"/>
    <x v="92"/>
    <x v="3"/>
    <m/>
    <m/>
    <s v="3rd"/>
    <n v="8"/>
    <s v="C"/>
    <s v="4th"/>
    <n v="7"/>
    <m/>
    <s v="7th"/>
    <n v="4"/>
    <n v="19"/>
    <n v="4"/>
    <s v="1 Qs"/>
  </r>
  <r>
    <n v="13"/>
    <n v="9"/>
    <n v="5"/>
    <m/>
    <m/>
    <m/>
    <m/>
    <x v="0"/>
    <m/>
    <m/>
    <x v="23"/>
    <x v="0"/>
    <m/>
    <x v="0"/>
    <x v="0"/>
    <x v="0"/>
    <m/>
    <m/>
    <m/>
    <s v=""/>
    <m/>
    <m/>
    <s v=""/>
    <m/>
    <m/>
    <s v=""/>
    <n v="0"/>
    <s v=""/>
    <s v=""/>
  </r>
  <r>
    <n v="13"/>
    <n v="9"/>
    <n v="5"/>
    <m/>
    <m/>
    <m/>
    <m/>
    <x v="0"/>
    <m/>
    <s v=""/>
    <x v="23"/>
    <x v="0"/>
    <m/>
    <x v="0"/>
    <x v="0"/>
    <x v="0"/>
    <m/>
    <m/>
    <m/>
    <s v=""/>
    <m/>
    <m/>
    <s v=""/>
    <m/>
    <m/>
    <s v=""/>
    <n v="0"/>
    <s v=""/>
    <s v=""/>
  </r>
  <r>
    <n v="13"/>
    <n v="9"/>
    <n v="5"/>
    <m/>
    <m/>
    <m/>
    <m/>
    <x v="0"/>
    <m/>
    <m/>
    <x v="23"/>
    <x v="0"/>
    <m/>
    <x v="0"/>
    <x v="0"/>
    <x v="0"/>
    <m/>
    <m/>
    <m/>
    <s v=""/>
    <m/>
    <m/>
    <s v=""/>
    <m/>
    <m/>
    <s v=""/>
    <n v="0"/>
    <s v="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3">
  <r>
    <m/>
    <m/>
    <m/>
    <m/>
    <m/>
    <m/>
    <m/>
    <x v="0"/>
    <x v="0"/>
    <x v="0"/>
    <x v="0"/>
    <x v="0"/>
    <m/>
    <x v="0"/>
    <x v="0"/>
    <m/>
    <m/>
    <m/>
    <m/>
    <m/>
    <m/>
    <m/>
    <m/>
    <m/>
    <m/>
    <m/>
    <m/>
    <x v="0"/>
    <m/>
  </r>
  <r>
    <n v="1"/>
    <e v="#REF!"/>
    <e v="#REF!"/>
    <m/>
    <m/>
    <m/>
    <m/>
    <x v="1"/>
    <x v="0"/>
    <x v="1"/>
    <x v="1"/>
    <x v="0"/>
    <n v="84"/>
    <x v="1"/>
    <x v="1"/>
    <s v="Gumdale "/>
    <m/>
    <m/>
    <m/>
    <s v=""/>
    <m/>
    <m/>
    <s v=""/>
    <m/>
    <m/>
    <s v=""/>
    <n v="0"/>
    <x v="1"/>
    <s v=""/>
  </r>
  <r>
    <n v="1"/>
    <e v="#REF!"/>
    <e v="#REF!"/>
    <s v="**"/>
    <m/>
    <m/>
    <m/>
    <x v="1"/>
    <x v="0"/>
    <x v="1"/>
    <x v="1"/>
    <x v="0"/>
    <n v="64"/>
    <x v="2"/>
    <x v="2"/>
    <s v="Samford"/>
    <n v="337011"/>
    <m/>
    <m/>
    <s v=""/>
    <m/>
    <m/>
    <s v=""/>
    <m/>
    <m/>
    <s v=""/>
    <n v="0"/>
    <x v="1"/>
    <s v=""/>
  </r>
  <r>
    <n v="2"/>
    <n v="1"/>
    <e v="#REF!"/>
    <m/>
    <s v="**"/>
    <m/>
    <m/>
    <x v="1"/>
    <x v="0"/>
    <x v="1"/>
    <x v="1"/>
    <x v="0"/>
    <n v="6"/>
    <x v="3"/>
    <x v="3"/>
    <s v="Redlands "/>
    <n v="345258"/>
    <m/>
    <m/>
    <s v=""/>
    <m/>
    <m/>
    <s v=""/>
    <m/>
    <m/>
    <s v=""/>
    <n v="0"/>
    <x v="1"/>
    <s v=""/>
  </r>
  <r>
    <n v="3"/>
    <n v="2"/>
    <e v="#REF!"/>
    <m/>
    <m/>
    <m/>
    <m/>
    <x v="0"/>
    <x v="0"/>
    <x v="1"/>
    <x v="1"/>
    <x v="0"/>
    <n v="68"/>
    <x v="4"/>
    <x v="4"/>
    <s v="Dayboro"/>
    <n v="334713"/>
    <m/>
    <s v="2nd"/>
    <n v="9"/>
    <m/>
    <s v="2nd"/>
    <n v="9"/>
    <m/>
    <s v="2nd"/>
    <n v="9"/>
    <n v="27"/>
    <x v="2"/>
    <s v=""/>
  </r>
  <r>
    <n v="4"/>
    <n v="3"/>
    <n v="1"/>
    <m/>
    <m/>
    <s v="**"/>
    <m/>
    <x v="0"/>
    <x v="0"/>
    <x v="1"/>
    <x v="1"/>
    <x v="0"/>
    <n v="60"/>
    <x v="5"/>
    <x v="5"/>
    <s v="Gumdale "/>
    <n v="336234"/>
    <m/>
    <s v="1st"/>
    <n v="10"/>
    <s v="C"/>
    <s v="1st"/>
    <n v="10"/>
    <m/>
    <s v="1st"/>
    <n v="10"/>
    <n v="30"/>
    <x v="3"/>
    <s v="1 Qs"/>
  </r>
  <r>
    <n v="5"/>
    <n v="4"/>
    <n v="2"/>
    <m/>
    <m/>
    <m/>
    <m/>
    <x v="1"/>
    <x v="0"/>
    <x v="1"/>
    <x v="1"/>
    <x v="0"/>
    <n v="87"/>
    <x v="6"/>
    <x v="6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2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3"/>
    <x v="0"/>
    <m/>
    <x v="0"/>
    <x v="0"/>
    <m/>
    <m/>
    <m/>
    <m/>
    <s v=""/>
    <m/>
    <m/>
    <s v=""/>
    <m/>
    <m/>
    <s v=""/>
    <n v="0"/>
    <x v="1"/>
    <s v=""/>
  </r>
  <r>
    <e v="#REF!"/>
    <e v="#REF!"/>
    <e v="#REF!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m/>
    <m/>
    <m/>
    <m/>
    <m/>
    <m/>
    <m/>
    <x v="0"/>
    <x v="0"/>
    <x v="0"/>
    <x v="4"/>
    <x v="0"/>
    <m/>
    <x v="0"/>
    <x v="0"/>
    <m/>
    <m/>
    <m/>
    <m/>
    <m/>
    <m/>
    <m/>
    <m/>
    <m/>
    <m/>
    <m/>
    <m/>
    <x v="0"/>
    <m/>
  </r>
  <r>
    <n v="1"/>
    <n v="4"/>
    <n v="2"/>
    <s v="**"/>
    <m/>
    <m/>
    <m/>
    <x v="0"/>
    <x v="0"/>
    <x v="1"/>
    <x v="5"/>
    <x v="0"/>
    <n v="34"/>
    <x v="7"/>
    <x v="7"/>
    <s v="Redlands "/>
    <n v="331584"/>
    <m/>
    <m/>
    <s v=""/>
    <m/>
    <s v="3rd"/>
    <n v="8"/>
    <s v="C"/>
    <s v="3rd"/>
    <n v="8"/>
    <n v="16"/>
    <x v="4"/>
    <s v="1 Qs"/>
  </r>
  <r>
    <n v="2"/>
    <n v="5"/>
    <n v="3"/>
    <m/>
    <m/>
    <m/>
    <m/>
    <x v="1"/>
    <x v="0"/>
    <x v="1"/>
    <x v="5"/>
    <x v="0"/>
    <n v="76"/>
    <x v="8"/>
    <x v="8"/>
    <s v="Tamborine"/>
    <m/>
    <m/>
    <m/>
    <s v=""/>
    <m/>
    <m/>
    <s v=""/>
    <m/>
    <m/>
    <s v=""/>
    <n v="0"/>
    <x v="1"/>
    <s v=""/>
  </r>
  <r>
    <n v="3"/>
    <n v="1"/>
    <n v="4"/>
    <m/>
    <s v="**"/>
    <m/>
    <m/>
    <x v="0"/>
    <x v="0"/>
    <x v="1"/>
    <x v="5"/>
    <x v="0"/>
    <n v="12"/>
    <x v="9"/>
    <x v="9"/>
    <s v="Redlands "/>
    <n v="350184"/>
    <m/>
    <s v="2nd"/>
    <n v="9"/>
    <m/>
    <s v="4th"/>
    <n v="7"/>
    <m/>
    <s v="4th"/>
    <n v="7"/>
    <n v="23"/>
    <x v="2"/>
    <s v=""/>
  </r>
  <r>
    <n v="4"/>
    <n v="2"/>
    <n v="5"/>
    <m/>
    <m/>
    <m/>
    <m/>
    <x v="0"/>
    <x v="0"/>
    <x v="1"/>
    <x v="5"/>
    <x v="0"/>
    <n v="56"/>
    <x v="10"/>
    <x v="10"/>
    <s v="Redlands "/>
    <n v="330299"/>
    <m/>
    <m/>
    <s v=""/>
    <m/>
    <s v="2nd"/>
    <n v="9"/>
    <s v="C"/>
    <s v="2nd"/>
    <n v="9"/>
    <n v="18"/>
    <x v="5"/>
    <s v="1 Qs"/>
  </r>
  <r>
    <n v="5"/>
    <n v="3"/>
    <n v="1"/>
    <m/>
    <m/>
    <s v="**"/>
    <m/>
    <x v="0"/>
    <x v="0"/>
    <x v="1"/>
    <x v="5"/>
    <x v="0"/>
    <n v="78"/>
    <x v="11"/>
    <x v="11"/>
    <s v="Moggill"/>
    <n v="12826"/>
    <s v="C"/>
    <s v="1st"/>
    <n v="10"/>
    <s v="C"/>
    <s v="1st"/>
    <n v="10"/>
    <s v="C"/>
    <s v="1st"/>
    <n v="10"/>
    <n v="30"/>
    <x v="3"/>
    <s v="3 Qs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s v=""/>
    <m/>
    <m/>
    <s v=""/>
    <m/>
    <m/>
    <s v=""/>
    <n v="0"/>
    <x v="1"/>
    <s v=""/>
  </r>
  <r>
    <n v="5"/>
    <n v="3"/>
    <n v="1"/>
    <m/>
    <m/>
    <m/>
    <m/>
    <x v="0"/>
    <x v="0"/>
    <x v="0"/>
    <x v="5"/>
    <x v="0"/>
    <m/>
    <x v="0"/>
    <x v="0"/>
    <m/>
    <m/>
    <m/>
    <m/>
    <m/>
    <m/>
    <m/>
    <m/>
    <m/>
    <m/>
    <m/>
    <n v="0"/>
    <x v="1"/>
    <s v=""/>
  </r>
  <r>
    <m/>
    <m/>
    <m/>
    <m/>
    <m/>
    <m/>
    <m/>
    <x v="0"/>
    <x v="0"/>
    <x v="0"/>
    <x v="6"/>
    <x v="0"/>
    <m/>
    <x v="0"/>
    <x v="0"/>
    <m/>
    <m/>
    <m/>
    <m/>
    <m/>
    <m/>
    <m/>
    <m/>
    <m/>
    <m/>
    <m/>
    <m/>
    <x v="0"/>
    <m/>
  </r>
  <r>
    <n v="1"/>
    <n v="4"/>
    <n v="2"/>
    <m/>
    <m/>
    <m/>
    <m/>
    <x v="1"/>
    <x v="0"/>
    <x v="1"/>
    <x v="7"/>
    <x v="0"/>
    <n v="62"/>
    <x v="12"/>
    <x v="12"/>
    <s v="Runcorn"/>
    <m/>
    <m/>
    <m/>
    <s v=""/>
    <m/>
    <m/>
    <s v=""/>
    <m/>
    <m/>
    <s v=""/>
    <n v="0"/>
    <x v="1"/>
    <s v=""/>
  </r>
  <r>
    <n v="1"/>
    <n v="5"/>
    <n v="3"/>
    <s v="**"/>
    <m/>
    <m/>
    <m/>
    <x v="1"/>
    <x v="0"/>
    <x v="1"/>
    <x v="7"/>
    <x v="0"/>
    <n v="2"/>
    <x v="13"/>
    <x v="13"/>
    <s v="Samford"/>
    <m/>
    <m/>
    <m/>
    <s v=""/>
    <m/>
    <m/>
    <s v=""/>
    <m/>
    <m/>
    <s v=""/>
    <n v="0"/>
    <x v="1"/>
    <s v=""/>
  </r>
  <r>
    <n v="2"/>
    <n v="1"/>
    <n v="4"/>
    <m/>
    <s v="**"/>
    <m/>
    <m/>
    <x v="0"/>
    <x v="0"/>
    <x v="1"/>
    <x v="7"/>
    <x v="0"/>
    <n v="58"/>
    <x v="14"/>
    <x v="14"/>
    <s v="Burpengary"/>
    <n v="348704"/>
    <m/>
    <s v="2nd"/>
    <n v="9"/>
    <m/>
    <m/>
    <s v=""/>
    <m/>
    <s v="2nd"/>
    <n v="9"/>
    <n v="18"/>
    <x v="2"/>
    <s v=""/>
  </r>
  <r>
    <n v="3"/>
    <n v="2"/>
    <n v="5"/>
    <m/>
    <m/>
    <m/>
    <m/>
    <x v="0"/>
    <x v="0"/>
    <x v="1"/>
    <x v="7"/>
    <x v="0"/>
    <n v="69"/>
    <x v="11"/>
    <x v="15"/>
    <s v="Moggill"/>
    <n v="12827"/>
    <m/>
    <s v="1st"/>
    <n v="10"/>
    <m/>
    <s v="1st"/>
    <n v="10"/>
    <s v="C"/>
    <s v="1st"/>
    <n v="10"/>
    <n v="30"/>
    <x v="3"/>
    <s v="1 Qs"/>
  </r>
  <r>
    <n v="4"/>
    <n v="3"/>
    <n v="1"/>
    <m/>
    <m/>
    <s v="**"/>
    <m/>
    <x v="0"/>
    <x v="0"/>
    <x v="1"/>
    <x v="7"/>
    <x v="0"/>
    <n v="23"/>
    <x v="15"/>
    <x v="16"/>
    <s v="Redlands "/>
    <n v="342376"/>
    <m/>
    <s v="3rd"/>
    <n v="8"/>
    <m/>
    <m/>
    <s v=""/>
    <m/>
    <s v="3rd"/>
    <n v="8"/>
    <n v="16"/>
    <x v="5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s v=""/>
    <m/>
    <m/>
    <s v=""/>
    <m/>
    <m/>
    <s v=""/>
    <n v="0"/>
    <x v="1"/>
    <s v=""/>
  </r>
  <r>
    <n v="4"/>
    <n v="3"/>
    <n v="1"/>
    <m/>
    <m/>
    <m/>
    <m/>
    <x v="0"/>
    <x v="0"/>
    <x v="0"/>
    <x v="7"/>
    <x v="0"/>
    <m/>
    <x v="0"/>
    <x v="0"/>
    <m/>
    <m/>
    <m/>
    <m/>
    <m/>
    <m/>
    <m/>
    <m/>
    <m/>
    <m/>
    <m/>
    <n v="0"/>
    <x v="1"/>
    <s v=""/>
  </r>
  <r>
    <m/>
    <m/>
    <m/>
    <m/>
    <m/>
    <m/>
    <m/>
    <x v="0"/>
    <x v="0"/>
    <x v="0"/>
    <x v="8"/>
    <x v="0"/>
    <m/>
    <x v="0"/>
    <x v="0"/>
    <m/>
    <m/>
    <m/>
    <m/>
    <m/>
    <m/>
    <m/>
    <m/>
    <m/>
    <m/>
    <m/>
    <m/>
    <x v="0"/>
    <m/>
  </r>
  <r>
    <n v="1"/>
    <n v="16"/>
    <n v="8"/>
    <s v="**"/>
    <m/>
    <m/>
    <m/>
    <x v="0"/>
    <x v="0"/>
    <x v="2"/>
    <x v="9"/>
    <x v="0"/>
    <n v="49"/>
    <x v="16"/>
    <x v="17"/>
    <s v="Moggill"/>
    <n v="348895"/>
    <s v="C"/>
    <s v="2nd"/>
    <n v="9"/>
    <s v="C"/>
    <s v="2nd"/>
    <n v="9"/>
    <s v="C"/>
    <s v="2nd"/>
    <n v="9"/>
    <n v="27"/>
    <x v="3"/>
    <s v="3 Qs"/>
  </r>
  <r>
    <n v="2"/>
    <n v="17"/>
    <n v="9"/>
    <m/>
    <m/>
    <m/>
    <m/>
    <x v="1"/>
    <x v="0"/>
    <x v="2"/>
    <x v="9"/>
    <x v="0"/>
    <n v="36"/>
    <x v="17"/>
    <x v="18"/>
    <s v="Samford"/>
    <m/>
    <m/>
    <m/>
    <s v=""/>
    <m/>
    <m/>
    <s v=""/>
    <m/>
    <m/>
    <s v=""/>
    <n v="0"/>
    <x v="1"/>
    <s v=""/>
  </r>
  <r>
    <n v="3"/>
    <n v="18"/>
    <n v="10"/>
    <m/>
    <m/>
    <m/>
    <m/>
    <x v="0"/>
    <x v="0"/>
    <x v="2"/>
    <x v="9"/>
    <x v="0"/>
    <n v="33"/>
    <x v="18"/>
    <x v="19"/>
    <s v="Redlands "/>
    <n v="350616"/>
    <s v="C"/>
    <s v="1st"/>
    <n v="10"/>
    <m/>
    <s v="4th"/>
    <n v="7"/>
    <s v="C"/>
    <s v="1st"/>
    <n v="10"/>
    <n v="27"/>
    <x v="2"/>
    <s v="2 Qs"/>
  </r>
  <r>
    <n v="4"/>
    <n v="19"/>
    <n v="11"/>
    <m/>
    <m/>
    <m/>
    <m/>
    <x v="1"/>
    <x v="0"/>
    <x v="2"/>
    <x v="9"/>
    <x v="0"/>
    <n v="5"/>
    <x v="19"/>
    <x v="20"/>
    <s v="Darra Oxley "/>
    <n v="309930"/>
    <m/>
    <m/>
    <s v=""/>
    <m/>
    <m/>
    <s v=""/>
    <m/>
    <m/>
    <s v=""/>
    <n v="0"/>
    <x v="1"/>
    <s v=""/>
  </r>
  <r>
    <n v="5"/>
    <n v="20"/>
    <n v="12"/>
    <m/>
    <m/>
    <m/>
    <m/>
    <x v="0"/>
    <x v="0"/>
    <x v="2"/>
    <x v="9"/>
    <x v="0"/>
    <n v="42"/>
    <x v="20"/>
    <x v="21"/>
    <s v="Tamborine"/>
    <n v="333143"/>
    <m/>
    <s v="6th"/>
    <n v="5"/>
    <m/>
    <s v="3rd"/>
    <n v="8"/>
    <s v="C"/>
    <s v="5th"/>
    <n v="6"/>
    <n v="19"/>
    <x v="5"/>
    <s v="1 Qs"/>
  </r>
  <r>
    <n v="6"/>
    <n v="1"/>
    <n v="13"/>
    <m/>
    <s v="**"/>
    <m/>
    <m/>
    <x v="0"/>
    <x v="0"/>
    <x v="2"/>
    <x v="9"/>
    <x v="0"/>
    <n v="47"/>
    <x v="21"/>
    <x v="22"/>
    <s v="Brookfield"/>
    <n v="344863"/>
    <m/>
    <m/>
    <s v=""/>
    <m/>
    <m/>
    <s v=""/>
    <m/>
    <m/>
    <s v=""/>
    <n v="0"/>
    <x v="1"/>
    <s v=""/>
  </r>
  <r>
    <n v="7"/>
    <n v="2"/>
    <n v="14"/>
    <m/>
    <m/>
    <m/>
    <m/>
    <x v="0"/>
    <x v="0"/>
    <x v="2"/>
    <x v="9"/>
    <x v="0"/>
    <n v="48"/>
    <x v="22"/>
    <x v="23"/>
    <s v="Darra Oxley "/>
    <m/>
    <m/>
    <m/>
    <s v=""/>
    <m/>
    <s v="7th"/>
    <n v="4"/>
    <m/>
    <s v="7th"/>
    <n v="4"/>
    <n v="8"/>
    <x v="6"/>
    <s v=""/>
  </r>
  <r>
    <n v="8"/>
    <n v="3"/>
    <n v="15"/>
    <m/>
    <m/>
    <m/>
    <m/>
    <x v="1"/>
    <x v="0"/>
    <x v="2"/>
    <x v="9"/>
    <x v="0"/>
    <n v="16"/>
    <x v="23"/>
    <x v="24"/>
    <s v="Brookfield"/>
    <n v="346957"/>
    <m/>
    <s v="8th"/>
    <n v="3"/>
    <m/>
    <m/>
    <s v=""/>
    <m/>
    <m/>
    <s v=""/>
    <n v="3"/>
    <x v="7"/>
    <s v=""/>
  </r>
  <r>
    <n v="9"/>
    <n v="4"/>
    <n v="16"/>
    <m/>
    <m/>
    <m/>
    <m/>
    <x v="0"/>
    <x v="0"/>
    <x v="2"/>
    <x v="9"/>
    <x v="0"/>
    <n v="72"/>
    <x v="24"/>
    <x v="25"/>
    <s v="Oxenford"/>
    <n v="341175"/>
    <m/>
    <s v="10th"/>
    <n v="1"/>
    <s v="C"/>
    <s v="1st"/>
    <n v="10"/>
    <s v="C"/>
    <s v="4th"/>
    <n v="7"/>
    <n v="18"/>
    <x v="4"/>
    <s v="2 Qs"/>
  </r>
  <r>
    <n v="10"/>
    <n v="5"/>
    <n v="17"/>
    <m/>
    <m/>
    <m/>
    <m/>
    <x v="0"/>
    <x v="0"/>
    <x v="2"/>
    <x v="9"/>
    <x v="0"/>
    <n v="79"/>
    <x v="25"/>
    <x v="26"/>
    <s v="Runcorn"/>
    <n v="341795"/>
    <m/>
    <s v="9th"/>
    <n v="2"/>
    <m/>
    <s v="10th"/>
    <n v="1"/>
    <m/>
    <s v="8th"/>
    <n v="3"/>
    <n v="6"/>
    <x v="8"/>
    <s v=""/>
  </r>
  <r>
    <n v="11"/>
    <n v="6"/>
    <n v="18"/>
    <m/>
    <m/>
    <m/>
    <m/>
    <x v="0"/>
    <x v="0"/>
    <x v="2"/>
    <x v="9"/>
    <x v="0"/>
    <n v="55"/>
    <x v="26"/>
    <x v="27"/>
    <s v="Burpengary"/>
    <n v="350622"/>
    <m/>
    <m/>
    <s v=""/>
    <m/>
    <m/>
    <s v=""/>
    <m/>
    <s v="10th"/>
    <n v="1"/>
    <n v="1"/>
    <x v="9"/>
    <s v=""/>
  </r>
  <r>
    <n v="12"/>
    <n v="7"/>
    <n v="19"/>
    <m/>
    <m/>
    <m/>
    <m/>
    <x v="0"/>
    <x v="0"/>
    <x v="2"/>
    <x v="9"/>
    <x v="0"/>
    <n v="41"/>
    <x v="27"/>
    <x v="28"/>
    <s v="Tallebudgera "/>
    <n v="351110"/>
    <m/>
    <s v="5th"/>
    <n v="6"/>
    <m/>
    <s v="6th"/>
    <n v="5"/>
    <m/>
    <s v="9th"/>
    <n v="2"/>
    <n v="13"/>
    <x v="10"/>
    <s v=""/>
  </r>
  <r>
    <n v="13"/>
    <n v="8"/>
    <n v="20"/>
    <m/>
    <m/>
    <m/>
    <m/>
    <x v="0"/>
    <x v="0"/>
    <x v="2"/>
    <x v="9"/>
    <x v="0"/>
    <n v="67"/>
    <x v="28"/>
    <x v="29"/>
    <s v="Jimboomba"/>
    <n v="343865"/>
    <s v="C"/>
    <s v="4th"/>
    <n v="7"/>
    <m/>
    <s v="5th"/>
    <n v="6"/>
    <m/>
    <s v="6th"/>
    <n v="5"/>
    <n v="18"/>
    <x v="4"/>
    <s v="1 Qs"/>
  </r>
  <r>
    <n v="14"/>
    <n v="9"/>
    <n v="1"/>
    <m/>
    <m/>
    <s v="**"/>
    <m/>
    <x v="0"/>
    <x v="0"/>
    <x v="3"/>
    <x v="9"/>
    <x v="1"/>
    <n v="85"/>
    <x v="29"/>
    <x v="30"/>
    <s v="Jimboomba"/>
    <m/>
    <m/>
    <s v="1st"/>
    <s v=""/>
    <m/>
    <s v="5th"/>
    <s v=""/>
    <m/>
    <s v="3rd"/>
    <s v=""/>
    <n v="0"/>
    <x v="1"/>
    <s v=""/>
  </r>
  <r>
    <n v="15"/>
    <n v="10"/>
    <n v="2"/>
    <m/>
    <m/>
    <m/>
    <m/>
    <x v="0"/>
    <x v="0"/>
    <x v="3"/>
    <x v="9"/>
    <x v="1"/>
    <n v="61"/>
    <x v="30"/>
    <x v="31"/>
    <s v="Nerang"/>
    <m/>
    <m/>
    <m/>
    <s v=""/>
    <m/>
    <m/>
    <s v=""/>
    <m/>
    <m/>
    <s v=""/>
    <n v="0"/>
    <x v="1"/>
    <s v=""/>
  </r>
  <r>
    <n v="16"/>
    <n v="11"/>
    <n v="3"/>
    <m/>
    <m/>
    <m/>
    <m/>
    <x v="0"/>
    <x v="0"/>
    <x v="2"/>
    <x v="9"/>
    <x v="0"/>
    <n v="21"/>
    <x v="31"/>
    <x v="32"/>
    <s v="Redlands "/>
    <n v="350996"/>
    <s v="C"/>
    <s v="3rd"/>
    <n v="8"/>
    <m/>
    <s v="9th"/>
    <n v="2"/>
    <s v="C"/>
    <s v="3rd"/>
    <n v="8"/>
    <n v="18"/>
    <x v="4"/>
    <s v="2 Qs"/>
  </r>
  <r>
    <n v="17"/>
    <n v="12"/>
    <n v="4"/>
    <m/>
    <m/>
    <m/>
    <m/>
    <x v="0"/>
    <x v="0"/>
    <x v="2"/>
    <x v="9"/>
    <x v="0"/>
    <n v="88"/>
    <x v="32"/>
    <x v="33"/>
    <s v="Southside"/>
    <n v="347502"/>
    <m/>
    <s v="7th"/>
    <n v="4"/>
    <m/>
    <s v="8th"/>
    <n v="3"/>
    <m/>
    <m/>
    <s v=""/>
    <n v="7"/>
    <x v="11"/>
    <s v=""/>
  </r>
  <r>
    <n v="18"/>
    <n v="13"/>
    <n v="5"/>
    <m/>
    <m/>
    <m/>
    <m/>
    <x v="0"/>
    <x v="0"/>
    <x v="3"/>
    <x v="9"/>
    <x v="1"/>
    <n v="90"/>
    <x v="33"/>
    <x v="34"/>
    <s v="Jimboomba"/>
    <m/>
    <m/>
    <m/>
    <s v=""/>
    <m/>
    <m/>
    <s v=""/>
    <m/>
    <m/>
    <s v=""/>
    <n v="0"/>
    <x v="1"/>
    <s v=""/>
  </r>
  <r>
    <n v="19"/>
    <n v="14"/>
    <n v="6"/>
    <m/>
    <m/>
    <m/>
    <m/>
    <x v="1"/>
    <x v="0"/>
    <x v="2"/>
    <x v="9"/>
    <x v="0"/>
    <n v="91"/>
    <x v="34"/>
    <x v="35"/>
    <s v="Redlands "/>
    <m/>
    <m/>
    <m/>
    <s v=""/>
    <m/>
    <m/>
    <s v=""/>
    <m/>
    <m/>
    <s v=""/>
    <n v="0"/>
    <x v="1"/>
    <s v=""/>
  </r>
  <r>
    <n v="20"/>
    <n v="15"/>
    <n v="7"/>
    <m/>
    <m/>
    <m/>
    <m/>
    <x v="0"/>
    <x v="0"/>
    <x v="3"/>
    <x v="9"/>
    <x v="1"/>
    <n v="92"/>
    <x v="35"/>
    <x v="36"/>
    <s v="Northern Suburbs "/>
    <m/>
    <m/>
    <s v="10th"/>
    <s v=""/>
    <m/>
    <s v="8th"/>
    <s v=""/>
    <m/>
    <m/>
    <s v=""/>
    <n v="0"/>
    <x v="1"/>
    <s v=""/>
  </r>
  <r>
    <n v="20"/>
    <n v="15"/>
    <n v="7"/>
    <m/>
    <m/>
    <m/>
    <m/>
    <x v="0"/>
    <x v="0"/>
    <x v="0"/>
    <x v="9"/>
    <x v="0"/>
    <m/>
    <x v="0"/>
    <x v="0"/>
    <m/>
    <m/>
    <m/>
    <m/>
    <m/>
    <m/>
    <m/>
    <s v=""/>
    <m/>
    <m/>
    <s v=""/>
    <n v="0"/>
    <x v="1"/>
    <s v=""/>
  </r>
  <r>
    <m/>
    <m/>
    <m/>
    <m/>
    <m/>
    <m/>
    <m/>
    <x v="0"/>
    <x v="0"/>
    <x v="0"/>
    <x v="10"/>
    <x v="0"/>
    <m/>
    <x v="0"/>
    <x v="0"/>
    <m/>
    <m/>
    <m/>
    <m/>
    <m/>
    <m/>
    <m/>
    <m/>
    <m/>
    <m/>
    <m/>
    <m/>
    <x v="0"/>
    <m/>
  </r>
  <r>
    <n v="1"/>
    <n v="13"/>
    <n v="6"/>
    <s v="**"/>
    <m/>
    <m/>
    <m/>
    <x v="0"/>
    <x v="0"/>
    <x v="2"/>
    <x v="11"/>
    <x v="0"/>
    <n v="24"/>
    <x v="36"/>
    <x v="37"/>
    <m/>
    <m/>
    <m/>
    <s v="9th"/>
    <n v="2"/>
    <s v="C"/>
    <s v="6th"/>
    <n v="5"/>
    <s v="C"/>
    <s v="5th"/>
    <n v="6"/>
    <n v="13"/>
    <x v="12"/>
    <s v="2 Qs"/>
  </r>
  <r>
    <n v="2"/>
    <n v="14"/>
    <n v="7"/>
    <m/>
    <m/>
    <m/>
    <m/>
    <x v="0"/>
    <x v="0"/>
    <x v="2"/>
    <x v="11"/>
    <x v="0"/>
    <n v="73"/>
    <x v="37"/>
    <x v="38"/>
    <s v="Greenbank "/>
    <n v="331728"/>
    <m/>
    <m/>
    <s v=""/>
    <m/>
    <m/>
    <s v=""/>
    <m/>
    <m/>
    <s v=""/>
    <n v="0"/>
    <x v="1"/>
    <s v=""/>
  </r>
  <r>
    <n v="3"/>
    <n v="15"/>
    <n v="8"/>
    <m/>
    <m/>
    <m/>
    <m/>
    <x v="0"/>
    <x v="0"/>
    <x v="2"/>
    <x v="11"/>
    <x v="0"/>
    <n v="30"/>
    <x v="38"/>
    <x v="39"/>
    <s v="Redlands "/>
    <n v="345590"/>
    <s v="C"/>
    <s v="4th"/>
    <n v="7"/>
    <m/>
    <s v="7th"/>
    <n v="4"/>
    <m/>
    <m/>
    <s v=""/>
    <n v="11"/>
    <x v="11"/>
    <s v="1 Qs"/>
  </r>
  <r>
    <n v="4"/>
    <n v="16"/>
    <n v="9"/>
    <m/>
    <m/>
    <m/>
    <m/>
    <x v="0"/>
    <x v="0"/>
    <x v="2"/>
    <x v="11"/>
    <x v="0"/>
    <n v="65"/>
    <x v="39"/>
    <x v="40"/>
    <s v="Moggill"/>
    <m/>
    <m/>
    <m/>
    <s v=""/>
    <s v="C"/>
    <s v="3rd"/>
    <n v="8"/>
    <s v="C"/>
    <s v="7th"/>
    <n v="4"/>
    <n v="12"/>
    <x v="6"/>
    <s v="2 Qs"/>
  </r>
  <r>
    <n v="5"/>
    <n v="17"/>
    <n v="10"/>
    <m/>
    <m/>
    <m/>
    <m/>
    <x v="1"/>
    <x v="0"/>
    <x v="2"/>
    <x v="11"/>
    <x v="0"/>
    <n v="39"/>
    <x v="40"/>
    <x v="41"/>
    <s v="Karana Downs"/>
    <n v="342675"/>
    <m/>
    <m/>
    <s v=""/>
    <m/>
    <m/>
    <s v=""/>
    <m/>
    <m/>
    <s v=""/>
    <n v="0"/>
    <x v="1"/>
    <s v=""/>
  </r>
  <r>
    <n v="6"/>
    <n v="18"/>
    <n v="11"/>
    <m/>
    <m/>
    <m/>
    <m/>
    <x v="0"/>
    <x v="0"/>
    <x v="2"/>
    <x v="11"/>
    <x v="0"/>
    <n v="80"/>
    <x v="41"/>
    <x v="42"/>
    <s v="Karana Downs"/>
    <m/>
    <m/>
    <m/>
    <s v=""/>
    <m/>
    <m/>
    <s v=""/>
    <m/>
    <m/>
    <s v=""/>
    <n v="0"/>
    <x v="1"/>
    <s v=""/>
  </r>
  <r>
    <n v="7"/>
    <n v="1"/>
    <n v="12"/>
    <m/>
    <s v="**"/>
    <m/>
    <m/>
    <x v="0"/>
    <x v="0"/>
    <x v="2"/>
    <x v="11"/>
    <x v="0"/>
    <n v="81"/>
    <x v="42"/>
    <x v="43"/>
    <s v="Karana Downs"/>
    <m/>
    <m/>
    <m/>
    <s v=""/>
    <m/>
    <s v="10th"/>
    <n v="1"/>
    <m/>
    <m/>
    <s v=""/>
    <n v="1"/>
    <x v="9"/>
    <s v=""/>
  </r>
  <r>
    <n v="8"/>
    <n v="2"/>
    <n v="13"/>
    <m/>
    <m/>
    <m/>
    <m/>
    <x v="0"/>
    <x v="0"/>
    <x v="2"/>
    <x v="11"/>
    <x v="0"/>
    <n v="86"/>
    <x v="43"/>
    <x v="44"/>
    <s v="Tallebudgera "/>
    <n v="331902"/>
    <s v="C"/>
    <s v="2nd"/>
    <n v="9"/>
    <m/>
    <m/>
    <s v=""/>
    <s v="C"/>
    <s v="1st"/>
    <n v="10"/>
    <n v="19"/>
    <x v="5"/>
    <s v="2 Qs"/>
  </r>
  <r>
    <n v="9"/>
    <n v="3"/>
    <n v="14"/>
    <m/>
    <m/>
    <m/>
    <m/>
    <x v="1"/>
    <x v="0"/>
    <x v="2"/>
    <x v="11"/>
    <x v="0"/>
    <n v="46"/>
    <x v="44"/>
    <x v="45"/>
    <s v="maroochy"/>
    <m/>
    <m/>
    <m/>
    <s v=""/>
    <m/>
    <m/>
    <s v=""/>
    <m/>
    <m/>
    <s v=""/>
    <n v="0"/>
    <x v="1"/>
    <s v=""/>
  </r>
  <r>
    <n v="10"/>
    <n v="4"/>
    <n v="15"/>
    <m/>
    <m/>
    <m/>
    <m/>
    <x v="0"/>
    <x v="0"/>
    <x v="2"/>
    <x v="11"/>
    <x v="0"/>
    <n v="32"/>
    <x v="45"/>
    <x v="46"/>
    <s v="Moggill"/>
    <n v="351768"/>
    <m/>
    <m/>
    <s v=""/>
    <s v="C"/>
    <s v="5th"/>
    <n v="6"/>
    <s v="C"/>
    <s v="4th"/>
    <n v="7"/>
    <n v="13"/>
    <x v="12"/>
    <s v="2 Qs"/>
  </r>
  <r>
    <n v="11"/>
    <n v="5"/>
    <n v="16"/>
    <m/>
    <m/>
    <m/>
    <m/>
    <x v="0"/>
    <x v="0"/>
    <x v="2"/>
    <x v="11"/>
    <x v="0"/>
    <n v="77"/>
    <x v="46"/>
    <x v="47"/>
    <s v="maroochy"/>
    <n v="347335"/>
    <m/>
    <s v="7th"/>
    <n v="4"/>
    <m/>
    <m/>
    <s v=""/>
    <m/>
    <s v="8th"/>
    <n v="3"/>
    <n v="7"/>
    <x v="7"/>
    <s v=""/>
  </r>
  <r>
    <n v="12"/>
    <n v="6"/>
    <n v="17"/>
    <m/>
    <m/>
    <m/>
    <m/>
    <x v="0"/>
    <x v="0"/>
    <x v="2"/>
    <x v="11"/>
    <x v="0"/>
    <n v="13"/>
    <x v="47"/>
    <x v="48"/>
    <s v="Northern Suburbs "/>
    <n v="345017"/>
    <m/>
    <s v="8th"/>
    <n v="3"/>
    <m/>
    <s v="8th"/>
    <n v="3"/>
    <s v="C"/>
    <s v="6th"/>
    <n v="5"/>
    <n v="11"/>
    <x v="11"/>
    <s v="1 Qs"/>
  </r>
  <r>
    <n v="13"/>
    <n v="7"/>
    <n v="18"/>
    <m/>
    <m/>
    <m/>
    <m/>
    <x v="1"/>
    <x v="0"/>
    <x v="2"/>
    <x v="11"/>
    <x v="0"/>
    <n v="66"/>
    <x v="48"/>
    <x v="49"/>
    <s v="Redlands "/>
    <m/>
    <m/>
    <m/>
    <s v=""/>
    <m/>
    <m/>
    <s v=""/>
    <m/>
    <m/>
    <s v=""/>
    <n v="0"/>
    <x v="1"/>
    <s v=""/>
  </r>
  <r>
    <n v="14"/>
    <n v="8"/>
    <n v="1"/>
    <m/>
    <m/>
    <s v="**"/>
    <m/>
    <x v="0"/>
    <x v="0"/>
    <x v="2"/>
    <x v="11"/>
    <x v="0"/>
    <n v="54"/>
    <x v="49"/>
    <x v="50"/>
    <s v="Moggill"/>
    <n v="346988"/>
    <m/>
    <s v="6th"/>
    <n v="5"/>
    <s v="C"/>
    <s v="4th"/>
    <n v="7"/>
    <s v="C"/>
    <s v="3rd"/>
    <n v="8"/>
    <n v="20"/>
    <x v="2"/>
    <s v="2 Qs"/>
  </r>
  <r>
    <n v="15"/>
    <n v="9"/>
    <n v="2"/>
    <m/>
    <m/>
    <m/>
    <m/>
    <x v="0"/>
    <x v="0"/>
    <x v="2"/>
    <x v="11"/>
    <x v="0"/>
    <n v="51"/>
    <x v="50"/>
    <x v="51"/>
    <s v="Redlands "/>
    <n v="25080"/>
    <s v="C"/>
    <s v="3rd"/>
    <n v="8"/>
    <s v="C"/>
    <s v="2nd"/>
    <n v="9"/>
    <m/>
    <s v="10th"/>
    <n v="1"/>
    <n v="18"/>
    <x v="4"/>
    <s v="2 Qs"/>
  </r>
  <r>
    <n v="16"/>
    <n v="10"/>
    <n v="3"/>
    <m/>
    <m/>
    <m/>
    <m/>
    <x v="0"/>
    <x v="0"/>
    <x v="2"/>
    <x v="11"/>
    <x v="0"/>
    <n v="71"/>
    <x v="51"/>
    <x v="52"/>
    <s v="Darra Oxley "/>
    <m/>
    <m/>
    <s v="5th"/>
    <n v="6"/>
    <m/>
    <s v="9th"/>
    <n v="2"/>
    <s v="C"/>
    <s v="2nd"/>
    <n v="9"/>
    <n v="17"/>
    <x v="13"/>
    <s v="1 Qs"/>
  </r>
  <r>
    <n v="17"/>
    <n v="11"/>
    <n v="4"/>
    <m/>
    <m/>
    <m/>
    <m/>
    <x v="1"/>
    <x v="0"/>
    <x v="3"/>
    <x v="11"/>
    <x v="1"/>
    <n v="37"/>
    <x v="33"/>
    <x v="53"/>
    <s v="Jimboomba"/>
    <m/>
    <m/>
    <m/>
    <s v=""/>
    <m/>
    <m/>
    <s v=""/>
    <m/>
    <m/>
    <s v=""/>
    <n v="0"/>
    <x v="1"/>
    <s v=""/>
  </r>
  <r>
    <n v="18"/>
    <n v="12"/>
    <n v="5"/>
    <m/>
    <m/>
    <m/>
    <m/>
    <x v="0"/>
    <x v="0"/>
    <x v="2"/>
    <x v="11"/>
    <x v="0"/>
    <n v="89"/>
    <x v="52"/>
    <x v="54"/>
    <s v="Runcorn"/>
    <n v="12844"/>
    <s v="C"/>
    <s v="1st"/>
    <n v="10"/>
    <s v="C"/>
    <s v="1st"/>
    <n v="10"/>
    <m/>
    <s v="9th"/>
    <n v="2"/>
    <n v="22"/>
    <x v="3"/>
    <s v="2 Qs"/>
  </r>
  <r>
    <n v="18"/>
    <n v="12"/>
    <n v="5"/>
    <m/>
    <m/>
    <m/>
    <m/>
    <x v="0"/>
    <x v="0"/>
    <x v="0"/>
    <x v="11"/>
    <x v="0"/>
    <m/>
    <x v="0"/>
    <x v="0"/>
    <m/>
    <m/>
    <m/>
    <m/>
    <s v=""/>
    <m/>
    <m/>
    <s v=""/>
    <m/>
    <m/>
    <s v=""/>
    <n v="0"/>
    <x v="1"/>
    <s v=""/>
  </r>
  <r>
    <n v="18"/>
    <n v="12"/>
    <n v="5"/>
    <m/>
    <m/>
    <m/>
    <m/>
    <x v="0"/>
    <x v="0"/>
    <x v="0"/>
    <x v="11"/>
    <x v="0"/>
    <m/>
    <x v="0"/>
    <x v="0"/>
    <m/>
    <m/>
    <m/>
    <m/>
    <s v=""/>
    <m/>
    <m/>
    <s v=""/>
    <m/>
    <m/>
    <s v=""/>
    <n v="0"/>
    <x v="1"/>
    <s v=""/>
  </r>
  <r>
    <m/>
    <m/>
    <m/>
    <m/>
    <m/>
    <m/>
    <m/>
    <x v="0"/>
    <x v="0"/>
    <x v="0"/>
    <x v="12"/>
    <x v="0"/>
    <m/>
    <x v="0"/>
    <x v="0"/>
    <m/>
    <m/>
    <m/>
    <m/>
    <m/>
    <m/>
    <m/>
    <m/>
    <m/>
    <m/>
    <m/>
    <m/>
    <x v="0"/>
    <m/>
  </r>
  <r>
    <n v="1"/>
    <n v="5"/>
    <n v="3"/>
    <s v="**"/>
    <m/>
    <m/>
    <m/>
    <x v="0"/>
    <x v="0"/>
    <x v="2"/>
    <x v="13"/>
    <x v="0"/>
    <n v="50"/>
    <x v="53"/>
    <x v="55"/>
    <s v="Gatton"/>
    <n v="21946"/>
    <s v="C"/>
    <s v="2nd"/>
    <n v="9"/>
    <s v="C"/>
    <s v="2nd"/>
    <n v="9"/>
    <m/>
    <s v="2nd"/>
    <n v="9"/>
    <n v="27"/>
    <x v="2"/>
    <s v="2 Qs"/>
  </r>
  <r>
    <n v="2"/>
    <n v="6"/>
    <n v="4"/>
    <m/>
    <m/>
    <m/>
    <m/>
    <x v="1"/>
    <x v="0"/>
    <x v="2"/>
    <x v="13"/>
    <x v="0"/>
    <n v="52"/>
    <x v="44"/>
    <x v="56"/>
    <s v="maroochy"/>
    <m/>
    <m/>
    <m/>
    <s v=""/>
    <m/>
    <m/>
    <s v=""/>
    <m/>
    <m/>
    <s v=""/>
    <n v="0"/>
    <x v="1"/>
    <s v=""/>
  </r>
  <r>
    <n v="3"/>
    <n v="7"/>
    <n v="5"/>
    <m/>
    <m/>
    <m/>
    <m/>
    <x v="1"/>
    <x v="0"/>
    <x v="2"/>
    <x v="13"/>
    <x v="0"/>
    <n v="43"/>
    <x v="37"/>
    <x v="57"/>
    <s v="Greenbank "/>
    <m/>
    <m/>
    <m/>
    <s v=""/>
    <m/>
    <m/>
    <s v=""/>
    <m/>
    <m/>
    <s v=""/>
    <n v="0"/>
    <x v="1"/>
    <s v=""/>
  </r>
  <r>
    <n v="4"/>
    <n v="1"/>
    <n v="6"/>
    <m/>
    <s v="**"/>
    <m/>
    <m/>
    <x v="1"/>
    <x v="0"/>
    <x v="2"/>
    <x v="13"/>
    <x v="0"/>
    <n v="83"/>
    <x v="54"/>
    <x v="58"/>
    <s v="Greenbank "/>
    <m/>
    <m/>
    <m/>
    <s v=""/>
    <m/>
    <m/>
    <s v=""/>
    <m/>
    <m/>
    <s v=""/>
    <n v="0"/>
    <x v="1"/>
    <s v=""/>
  </r>
  <r>
    <n v="5"/>
    <n v="2"/>
    <n v="7"/>
    <m/>
    <m/>
    <m/>
    <m/>
    <x v="0"/>
    <x v="0"/>
    <x v="2"/>
    <x v="13"/>
    <x v="0"/>
    <n v="8"/>
    <x v="32"/>
    <x v="59"/>
    <s v="Southside"/>
    <n v="333653"/>
    <s v="C"/>
    <s v="1st"/>
    <n v="10"/>
    <s v="C"/>
    <s v="1st"/>
    <n v="10"/>
    <s v="C"/>
    <s v="1st"/>
    <n v="10"/>
    <n v="30"/>
    <x v="3"/>
    <s v="3 Qs"/>
  </r>
  <r>
    <n v="6"/>
    <n v="3"/>
    <n v="1"/>
    <m/>
    <m/>
    <s v="**"/>
    <m/>
    <x v="1"/>
    <x v="0"/>
    <x v="2"/>
    <x v="13"/>
    <x v="0"/>
    <n v="20"/>
    <x v="55"/>
    <x v="60"/>
    <s v="Runcorn"/>
    <m/>
    <m/>
    <m/>
    <s v=""/>
    <m/>
    <m/>
    <s v=""/>
    <m/>
    <m/>
    <s v=""/>
    <n v="0"/>
    <x v="1"/>
    <s v=""/>
  </r>
  <r>
    <n v="7"/>
    <n v="4"/>
    <n v="2"/>
    <m/>
    <m/>
    <m/>
    <m/>
    <x v="1"/>
    <x v="0"/>
    <x v="2"/>
    <x v="13"/>
    <x v="0"/>
    <n v="31"/>
    <x v="46"/>
    <x v="61"/>
    <s v="maroochy"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2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2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n v="7"/>
    <n v="4"/>
    <n v="2"/>
    <m/>
    <m/>
    <m/>
    <m/>
    <x v="0"/>
    <x v="0"/>
    <x v="0"/>
    <x v="13"/>
    <x v="0"/>
    <m/>
    <x v="0"/>
    <x v="0"/>
    <m/>
    <m/>
    <m/>
    <m/>
    <s v=""/>
    <m/>
    <m/>
    <s v=""/>
    <m/>
    <m/>
    <s v=""/>
    <n v="0"/>
    <x v="1"/>
    <s v=""/>
  </r>
  <r>
    <m/>
    <m/>
    <m/>
    <m/>
    <m/>
    <m/>
    <m/>
    <x v="0"/>
    <x v="0"/>
    <x v="0"/>
    <x v="14"/>
    <x v="0"/>
    <m/>
    <x v="0"/>
    <x v="0"/>
    <m/>
    <m/>
    <m/>
    <m/>
    <m/>
    <m/>
    <m/>
    <m/>
    <m/>
    <m/>
    <m/>
    <m/>
    <x v="0"/>
    <m/>
  </r>
  <r>
    <n v="1"/>
    <n v="4"/>
    <n v="3"/>
    <s v="**"/>
    <m/>
    <m/>
    <m/>
    <x v="0"/>
    <x v="0"/>
    <x v="2"/>
    <x v="15"/>
    <x v="0"/>
    <n v="15"/>
    <x v="56"/>
    <x v="62"/>
    <s v="Jimboomba"/>
    <n v="341412"/>
    <m/>
    <s v="2nd"/>
    <n v="9"/>
    <m/>
    <m/>
    <s v=""/>
    <s v="C"/>
    <s v="1st"/>
    <n v="10"/>
    <n v="19"/>
    <x v="2"/>
    <s v="1 Qs"/>
  </r>
  <r>
    <n v="2"/>
    <n v="5"/>
    <n v="4"/>
    <m/>
    <m/>
    <m/>
    <m/>
    <x v="1"/>
    <x v="0"/>
    <x v="2"/>
    <x v="15"/>
    <x v="0"/>
    <n v="70"/>
    <x v="32"/>
    <x v="63"/>
    <s v="Southside"/>
    <m/>
    <m/>
    <m/>
    <s v=""/>
    <m/>
    <m/>
    <s v=""/>
    <m/>
    <m/>
    <s v=""/>
    <n v="0"/>
    <x v="1"/>
    <s v=""/>
  </r>
  <r>
    <n v="3"/>
    <n v="6"/>
    <n v="5"/>
    <m/>
    <m/>
    <m/>
    <m/>
    <x v="1"/>
    <x v="0"/>
    <x v="2"/>
    <x v="15"/>
    <x v="0"/>
    <n v="25"/>
    <x v="52"/>
    <x v="64"/>
    <s v="Runcorn"/>
    <m/>
    <m/>
    <m/>
    <s v=""/>
    <m/>
    <m/>
    <s v=""/>
    <m/>
    <m/>
    <s v=""/>
    <n v="0"/>
    <x v="1"/>
    <s v=""/>
  </r>
  <r>
    <n v="4"/>
    <n v="1"/>
    <n v="6"/>
    <m/>
    <s v="**"/>
    <m/>
    <m/>
    <x v="1"/>
    <x v="0"/>
    <x v="2"/>
    <x v="15"/>
    <x v="0"/>
    <n v="53"/>
    <x v="57"/>
    <x v="65"/>
    <s v="Darra Oxley "/>
    <m/>
    <m/>
    <m/>
    <s v=""/>
    <m/>
    <m/>
    <s v=""/>
    <m/>
    <m/>
    <s v=""/>
    <n v="0"/>
    <x v="1"/>
    <s v=""/>
  </r>
  <r>
    <n v="5"/>
    <n v="2"/>
    <n v="1"/>
    <m/>
    <m/>
    <s v="**"/>
    <m/>
    <x v="0"/>
    <x v="0"/>
    <x v="2"/>
    <x v="15"/>
    <x v="0"/>
    <n v="74"/>
    <x v="58"/>
    <x v="66"/>
    <s v="Moggill"/>
    <n v="331424"/>
    <s v="C"/>
    <s v="1st"/>
    <n v="10"/>
    <s v="C"/>
    <s v="1st"/>
    <n v="10"/>
    <s v="C"/>
    <s v="2nd"/>
    <n v="9"/>
    <n v="29"/>
    <x v="3"/>
    <s v="3 Qs"/>
  </r>
  <r>
    <n v="6"/>
    <n v="3"/>
    <n v="2"/>
    <m/>
    <m/>
    <m/>
    <m/>
    <x v="0"/>
    <x v="0"/>
    <x v="0"/>
    <x v="15"/>
    <x v="1"/>
    <n v="82"/>
    <x v="59"/>
    <x v="67"/>
    <s v="Karana Downs"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n v="6"/>
    <n v="3"/>
    <n v="2"/>
    <m/>
    <m/>
    <m/>
    <m/>
    <x v="0"/>
    <x v="0"/>
    <x v="0"/>
    <x v="15"/>
    <x v="0"/>
    <m/>
    <x v="0"/>
    <x v="0"/>
    <m/>
    <m/>
    <m/>
    <m/>
    <s v=""/>
    <m/>
    <m/>
    <s v=""/>
    <m/>
    <m/>
    <s v=""/>
    <n v="0"/>
    <x v="1"/>
    <s v=""/>
  </r>
  <r>
    <m/>
    <m/>
    <m/>
    <m/>
    <m/>
    <m/>
    <m/>
    <x v="0"/>
    <x v="0"/>
    <x v="0"/>
    <x v="16"/>
    <x v="0"/>
    <m/>
    <x v="0"/>
    <x v="0"/>
    <m/>
    <m/>
    <m/>
    <m/>
    <m/>
    <m/>
    <m/>
    <m/>
    <m/>
    <m/>
    <m/>
    <m/>
    <x v="0"/>
    <m/>
  </r>
  <r>
    <n v="0"/>
    <n v="0"/>
    <n v="0"/>
    <s v="**"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s v="**"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s v="**"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6"/>
    <x v="0"/>
    <m/>
    <x v="0"/>
    <x v="0"/>
    <m/>
    <m/>
    <m/>
    <m/>
    <s v=""/>
    <m/>
    <m/>
    <s v=""/>
    <m/>
    <m/>
    <s v=""/>
    <n v="0"/>
    <x v="1"/>
    <s v=""/>
  </r>
  <r>
    <m/>
    <m/>
    <m/>
    <m/>
    <m/>
    <m/>
    <m/>
    <x v="0"/>
    <x v="0"/>
    <x v="0"/>
    <x v="17"/>
    <x v="0"/>
    <m/>
    <x v="0"/>
    <x v="0"/>
    <m/>
    <m/>
    <m/>
    <m/>
    <m/>
    <m/>
    <m/>
    <m/>
    <m/>
    <m/>
    <m/>
    <m/>
    <x v="0"/>
    <m/>
  </r>
  <r>
    <n v="0"/>
    <n v="0"/>
    <n v="0"/>
    <s v="**"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s v="**"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s v="**"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17"/>
    <x v="0"/>
    <m/>
    <x v="0"/>
    <x v="0"/>
    <m/>
    <m/>
    <m/>
    <m/>
    <s v=""/>
    <m/>
    <m/>
    <s v=""/>
    <m/>
    <m/>
    <s v=""/>
    <n v="0"/>
    <x v="1"/>
    <s v=""/>
  </r>
  <r>
    <m/>
    <m/>
    <m/>
    <m/>
    <m/>
    <m/>
    <m/>
    <x v="0"/>
    <x v="0"/>
    <x v="0"/>
    <x v="18"/>
    <x v="0"/>
    <m/>
    <x v="0"/>
    <x v="0"/>
    <m/>
    <m/>
    <m/>
    <m/>
    <m/>
    <m/>
    <m/>
    <m/>
    <m/>
    <m/>
    <m/>
    <m/>
    <x v="0"/>
    <m/>
  </r>
  <r>
    <n v="1"/>
    <n v="7"/>
    <n v="4"/>
    <s v="**"/>
    <m/>
    <m/>
    <m/>
    <x v="1"/>
    <x v="0"/>
    <x v="1"/>
    <x v="19"/>
    <x v="0"/>
    <n v="59"/>
    <x v="1"/>
    <x v="68"/>
    <s v="Gumdale "/>
    <s v=""/>
    <m/>
    <m/>
    <s v=""/>
    <m/>
    <m/>
    <s v=""/>
    <m/>
    <m/>
    <s v=""/>
    <n v="0"/>
    <x v="1"/>
    <s v=""/>
  </r>
  <r>
    <n v="2"/>
    <n v="8"/>
    <n v="5"/>
    <m/>
    <m/>
    <m/>
    <m/>
    <x v="0"/>
    <x v="0"/>
    <x v="1"/>
    <x v="19"/>
    <x v="0"/>
    <n v="18"/>
    <x v="60"/>
    <x v="69"/>
    <s v="Redlands "/>
    <s v=""/>
    <m/>
    <s v="4th"/>
    <n v="7"/>
    <s v="C"/>
    <s v="4th"/>
    <n v="7"/>
    <m/>
    <m/>
    <s v=""/>
    <n v="14"/>
    <x v="12"/>
    <s v="1 Qs"/>
  </r>
  <r>
    <n v="3"/>
    <n v="9"/>
    <n v="6"/>
    <m/>
    <m/>
    <m/>
    <m/>
    <x v="1"/>
    <x v="0"/>
    <x v="1"/>
    <x v="19"/>
    <x v="0"/>
    <n v="3"/>
    <x v="61"/>
    <x v="70"/>
    <s v="Samford"/>
    <s v=""/>
    <m/>
    <s v="6th"/>
    <n v="5"/>
    <m/>
    <m/>
    <s v=""/>
    <m/>
    <m/>
    <s v=""/>
    <n v="5"/>
    <x v="10"/>
    <s v=""/>
  </r>
  <r>
    <n v="4"/>
    <n v="10"/>
    <n v="7"/>
    <m/>
    <m/>
    <m/>
    <m/>
    <x v="0"/>
    <x v="0"/>
    <x v="1"/>
    <x v="19"/>
    <x v="0"/>
    <n v="9"/>
    <x v="62"/>
    <x v="71"/>
    <s v="Nerang"/>
    <s v=""/>
    <s v="C"/>
    <s v="2nd"/>
    <n v="9"/>
    <s v="C"/>
    <s v="2nd"/>
    <n v="9"/>
    <m/>
    <s v="5th"/>
    <n v="6"/>
    <n v="24"/>
    <x v="2"/>
    <s v="2 Qs"/>
  </r>
  <r>
    <n v="5"/>
    <n v="1"/>
    <n v="8"/>
    <m/>
    <s v="**"/>
    <m/>
    <m/>
    <x v="0"/>
    <x v="0"/>
    <x v="1"/>
    <x v="19"/>
    <x v="0"/>
    <n v="75"/>
    <x v="63"/>
    <x v="72"/>
    <s v="Dayboro"/>
    <s v=""/>
    <s v="C"/>
    <s v="1st"/>
    <n v="10"/>
    <s v="C"/>
    <s v="1st"/>
    <n v="10"/>
    <m/>
    <s v="4th"/>
    <n v="7"/>
    <n v="27"/>
    <x v="3"/>
    <s v="2 Qs"/>
  </r>
  <r>
    <n v="6"/>
    <n v="2"/>
    <n v="9"/>
    <m/>
    <m/>
    <m/>
    <m/>
    <x v="0"/>
    <x v="0"/>
    <x v="1"/>
    <x v="19"/>
    <x v="0"/>
    <n v="14"/>
    <x v="64"/>
    <x v="73"/>
    <s v="Samford"/>
    <s v=""/>
    <m/>
    <s v="5th"/>
    <n v="6"/>
    <m/>
    <s v="6th"/>
    <n v="5"/>
    <m/>
    <s v="3rd"/>
    <n v="8"/>
    <n v="19"/>
    <x v="13"/>
    <s v=""/>
  </r>
  <r>
    <n v="7"/>
    <n v="3"/>
    <n v="10"/>
    <m/>
    <m/>
    <m/>
    <m/>
    <x v="1"/>
    <x v="0"/>
    <x v="1"/>
    <x v="19"/>
    <x v="0"/>
    <n v="11"/>
    <x v="65"/>
    <x v="74"/>
    <s v="Southside"/>
    <s v=""/>
    <m/>
    <m/>
    <s v=""/>
    <m/>
    <m/>
    <s v=""/>
    <m/>
    <m/>
    <s v=""/>
    <n v="0"/>
    <x v="1"/>
    <s v=""/>
  </r>
  <r>
    <n v="8"/>
    <n v="4"/>
    <n v="1"/>
    <m/>
    <m/>
    <s v="**"/>
    <m/>
    <x v="0"/>
    <x v="0"/>
    <x v="1"/>
    <x v="19"/>
    <x v="0"/>
    <n v="26"/>
    <x v="66"/>
    <x v="75"/>
    <s v="Nerang"/>
    <s v=""/>
    <m/>
    <s v="3rd"/>
    <n v="8"/>
    <m/>
    <s v="5th"/>
    <n v="6"/>
    <s v="C"/>
    <s v="1st"/>
    <n v="10"/>
    <n v="24"/>
    <x v="5"/>
    <s v="1 Qs"/>
  </r>
  <r>
    <n v="9"/>
    <n v="5"/>
    <n v="2"/>
    <m/>
    <m/>
    <m/>
    <m/>
    <x v="0"/>
    <x v="0"/>
    <x v="1"/>
    <x v="19"/>
    <x v="0"/>
    <n v="1"/>
    <x v="67"/>
    <x v="76"/>
    <s v="Northern Suburbs "/>
    <m/>
    <m/>
    <s v="7th"/>
    <n v="4"/>
    <s v="C"/>
    <s v="3rd"/>
    <n v="8"/>
    <m/>
    <s v="2nd"/>
    <n v="9"/>
    <n v="21"/>
    <x v="4"/>
    <s v="1 Qs"/>
  </r>
  <r>
    <n v="10"/>
    <n v="6"/>
    <n v="3"/>
    <m/>
    <m/>
    <m/>
    <m/>
    <x v="1"/>
    <x v="0"/>
    <x v="1"/>
    <x v="19"/>
    <x v="0"/>
    <n v="28"/>
    <x v="68"/>
    <x v="77"/>
    <s v="WEPC"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n v="10"/>
    <n v="6"/>
    <n v="3"/>
    <m/>
    <m/>
    <m/>
    <m/>
    <x v="0"/>
    <x v="0"/>
    <x v="0"/>
    <x v="19"/>
    <x v="0"/>
    <m/>
    <x v="0"/>
    <x v="0"/>
    <m/>
    <m/>
    <m/>
    <m/>
    <s v=""/>
    <m/>
    <m/>
    <s v=""/>
    <m/>
    <m/>
    <s v=""/>
    <n v="0"/>
    <x v="1"/>
    <s v=""/>
  </r>
  <r>
    <m/>
    <m/>
    <m/>
    <m/>
    <m/>
    <m/>
    <m/>
    <x v="0"/>
    <x v="0"/>
    <x v="0"/>
    <x v="20"/>
    <x v="0"/>
    <m/>
    <x v="0"/>
    <x v="0"/>
    <m/>
    <m/>
    <m/>
    <m/>
    <m/>
    <m/>
    <m/>
    <m/>
    <m/>
    <m/>
    <m/>
    <m/>
    <x v="0"/>
    <m/>
  </r>
  <r>
    <n v="1"/>
    <n v="3"/>
    <n v="2"/>
    <s v="**"/>
    <m/>
    <m/>
    <m/>
    <x v="0"/>
    <x v="0"/>
    <x v="1"/>
    <x v="21"/>
    <x v="0"/>
    <n v="35"/>
    <x v="69"/>
    <x v="78"/>
    <s v="Moggill"/>
    <s v=""/>
    <m/>
    <m/>
    <s v=""/>
    <m/>
    <s v="3rd"/>
    <n v="8"/>
    <m/>
    <m/>
    <s v=""/>
    <n v="8"/>
    <x v="5"/>
    <s v=""/>
  </r>
  <r>
    <n v="2"/>
    <n v="1"/>
    <n v="3"/>
    <m/>
    <s v="**"/>
    <m/>
    <m/>
    <x v="0"/>
    <x v="0"/>
    <x v="1"/>
    <x v="21"/>
    <x v="0"/>
    <n v="4"/>
    <x v="70"/>
    <x v="79"/>
    <s v="Jimboomba"/>
    <s v=""/>
    <m/>
    <s v="1st"/>
    <n v="10"/>
    <m/>
    <s v="1st"/>
    <n v="10"/>
    <m/>
    <s v="1st"/>
    <n v="10"/>
    <n v="30"/>
    <x v="3"/>
    <s v=""/>
  </r>
  <r>
    <n v="3"/>
    <n v="2"/>
    <n v="1"/>
    <m/>
    <m/>
    <s v="**"/>
    <m/>
    <x v="0"/>
    <x v="0"/>
    <x v="1"/>
    <x v="21"/>
    <x v="0"/>
    <n v="29"/>
    <x v="71"/>
    <x v="80"/>
    <s v="Runcorn"/>
    <s v=""/>
    <m/>
    <s v="2nd"/>
    <n v="9"/>
    <m/>
    <s v="2nd"/>
    <n v="9"/>
    <m/>
    <s v="2nd"/>
    <n v="9"/>
    <n v="27"/>
    <x v="2"/>
    <s v=""/>
  </r>
  <r>
    <n v="3"/>
    <n v="2"/>
    <n v="1"/>
    <m/>
    <m/>
    <m/>
    <m/>
    <x v="0"/>
    <x v="0"/>
    <x v="0"/>
    <x v="21"/>
    <x v="0"/>
    <m/>
    <x v="0"/>
    <x v="0"/>
    <m/>
    <s v=""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n v="3"/>
    <n v="2"/>
    <n v="1"/>
    <m/>
    <m/>
    <m/>
    <m/>
    <x v="0"/>
    <x v="0"/>
    <x v="0"/>
    <x v="21"/>
    <x v="0"/>
    <m/>
    <x v="0"/>
    <x v="0"/>
    <m/>
    <m/>
    <m/>
    <m/>
    <s v=""/>
    <m/>
    <m/>
    <s v=""/>
    <m/>
    <m/>
    <s v=""/>
    <n v="0"/>
    <x v="1"/>
    <s v=""/>
  </r>
  <r>
    <m/>
    <m/>
    <m/>
    <m/>
    <m/>
    <m/>
    <m/>
    <x v="0"/>
    <x v="0"/>
    <x v="0"/>
    <x v="22"/>
    <x v="0"/>
    <m/>
    <x v="0"/>
    <x v="0"/>
    <m/>
    <m/>
    <m/>
    <m/>
    <m/>
    <m/>
    <m/>
    <m/>
    <m/>
    <m/>
    <m/>
    <m/>
    <x v="0"/>
    <m/>
  </r>
  <r>
    <n v="1"/>
    <n v="10"/>
    <n v="6"/>
    <s v="**"/>
    <m/>
    <m/>
    <m/>
    <x v="1"/>
    <x v="0"/>
    <x v="2"/>
    <x v="23"/>
    <x v="0"/>
    <n v="45"/>
    <x v="72"/>
    <x v="81"/>
    <s v="Gumdale"/>
    <m/>
    <m/>
    <m/>
    <s v=""/>
    <m/>
    <m/>
    <s v=""/>
    <m/>
    <m/>
    <s v=""/>
    <n v="0"/>
    <x v="1"/>
    <s v=""/>
  </r>
  <r>
    <n v="2"/>
    <n v="11"/>
    <n v="7"/>
    <m/>
    <m/>
    <m/>
    <m/>
    <x v="0"/>
    <x v="0"/>
    <x v="2"/>
    <x v="23"/>
    <x v="0"/>
    <n v="17"/>
    <x v="73"/>
    <x v="82"/>
    <s v="Runcorn"/>
    <m/>
    <m/>
    <s v="2nd"/>
    <n v="9"/>
    <s v="C"/>
    <s v="5th"/>
    <n v="6"/>
    <s v="C"/>
    <s v="5th"/>
    <n v="6"/>
    <n v="21"/>
    <x v="2"/>
    <s v="2 Qs"/>
  </r>
  <r>
    <n v="3"/>
    <n v="12"/>
    <n v="8"/>
    <m/>
    <m/>
    <m/>
    <m/>
    <x v="1"/>
    <x v="0"/>
    <x v="2"/>
    <x v="23"/>
    <x v="0"/>
    <n v="7"/>
    <x v="74"/>
    <x v="83"/>
    <s v="Southside"/>
    <m/>
    <m/>
    <m/>
    <s v=""/>
    <m/>
    <m/>
    <s v=""/>
    <m/>
    <m/>
    <s v=""/>
    <n v="0"/>
    <x v="1"/>
    <s v=""/>
  </r>
  <r>
    <n v="4"/>
    <n v="13"/>
    <n v="9"/>
    <m/>
    <m/>
    <m/>
    <m/>
    <x v="0"/>
    <x v="0"/>
    <x v="2"/>
    <x v="23"/>
    <x v="0"/>
    <n v="10"/>
    <x v="75"/>
    <x v="84"/>
    <s v="Hendra"/>
    <m/>
    <s v="C"/>
    <s v="1st"/>
    <n v="10"/>
    <s v="C"/>
    <s v="2nd"/>
    <n v="9"/>
    <s v="C"/>
    <s v="2nd"/>
    <n v="9"/>
    <n v="28"/>
    <x v="3"/>
    <s v="3 Qs"/>
  </r>
  <r>
    <n v="5"/>
    <n v="1"/>
    <n v="10"/>
    <m/>
    <s v="**"/>
    <m/>
    <m/>
    <x v="1"/>
    <x v="0"/>
    <x v="2"/>
    <x v="23"/>
    <x v="0"/>
    <n v="19"/>
    <x v="76"/>
    <x v="85"/>
    <s v="Runcorn"/>
    <m/>
    <m/>
    <s v="5th"/>
    <n v="6"/>
    <m/>
    <m/>
    <s v=""/>
    <m/>
    <m/>
    <s v=""/>
    <n v="6"/>
    <x v="8"/>
    <s v=""/>
  </r>
  <r>
    <n v="6"/>
    <n v="2"/>
    <n v="11"/>
    <m/>
    <m/>
    <m/>
    <m/>
    <x v="0"/>
    <x v="0"/>
    <x v="2"/>
    <x v="23"/>
    <x v="0"/>
    <n v="44"/>
    <x v="77"/>
    <x v="86"/>
    <s v="Hendra"/>
    <m/>
    <m/>
    <s v="8th"/>
    <n v="3"/>
    <m/>
    <s v="6th"/>
    <n v="5"/>
    <m/>
    <s v="6th"/>
    <n v="5"/>
    <n v="13"/>
    <x v="10"/>
    <s v=""/>
  </r>
  <r>
    <n v="7"/>
    <n v="3"/>
    <n v="12"/>
    <m/>
    <m/>
    <m/>
    <m/>
    <x v="0"/>
    <x v="0"/>
    <x v="2"/>
    <x v="23"/>
    <x v="0"/>
    <n v="57"/>
    <x v="78"/>
    <x v="87"/>
    <s v="Darra Oxley "/>
    <m/>
    <m/>
    <m/>
    <s v=""/>
    <s v="C"/>
    <s v="3rd"/>
    <n v="8"/>
    <m/>
    <m/>
    <s v=""/>
    <n v="8"/>
    <x v="6"/>
    <s v="1 Qs"/>
  </r>
  <r>
    <n v="8"/>
    <n v="4"/>
    <n v="13"/>
    <m/>
    <m/>
    <m/>
    <m/>
    <x v="0"/>
    <x v="0"/>
    <x v="2"/>
    <x v="23"/>
    <x v="0"/>
    <n v="27"/>
    <x v="79"/>
    <x v="88"/>
    <s v="Southside"/>
    <m/>
    <m/>
    <s v="7th"/>
    <n v="4"/>
    <m/>
    <m/>
    <s v=""/>
    <m/>
    <s v="8th"/>
    <n v="3"/>
    <n v="7"/>
    <x v="11"/>
    <s v=""/>
  </r>
  <r>
    <n v="9"/>
    <n v="5"/>
    <n v="1"/>
    <m/>
    <m/>
    <s v="**"/>
    <m/>
    <x v="0"/>
    <x v="0"/>
    <x v="2"/>
    <x v="23"/>
    <x v="0"/>
    <n v="38"/>
    <x v="80"/>
    <x v="89"/>
    <s v="Wynnum"/>
    <m/>
    <m/>
    <m/>
    <s v=""/>
    <s v="C"/>
    <s v="1st"/>
    <n v="10"/>
    <s v="C"/>
    <s v="1st"/>
    <n v="10"/>
    <n v="20"/>
    <x v="5"/>
    <s v="2 Qs"/>
  </r>
  <r>
    <n v="10"/>
    <n v="6"/>
    <n v="2"/>
    <m/>
    <m/>
    <m/>
    <m/>
    <x v="0"/>
    <x v="0"/>
    <x v="2"/>
    <x v="23"/>
    <x v="0"/>
    <n v="40"/>
    <x v="81"/>
    <x v="90"/>
    <s v="Redlands "/>
    <m/>
    <m/>
    <s v="4th"/>
    <n v="7"/>
    <m/>
    <m/>
    <s v=""/>
    <s v="C"/>
    <s v="4th"/>
    <n v="7"/>
    <n v="14"/>
    <x v="12"/>
    <s v="1 Qs"/>
  </r>
  <r>
    <n v="11"/>
    <n v="7"/>
    <n v="3"/>
    <m/>
    <m/>
    <m/>
    <m/>
    <x v="0"/>
    <x v="0"/>
    <x v="2"/>
    <x v="23"/>
    <x v="0"/>
    <n v="22"/>
    <x v="15"/>
    <x v="91"/>
    <s v="Redlands "/>
    <m/>
    <m/>
    <s v="6th"/>
    <n v="5"/>
    <m/>
    <s v="7th"/>
    <n v="4"/>
    <s v="C"/>
    <s v="3rd"/>
    <n v="8"/>
    <n v="17"/>
    <x v="13"/>
    <s v="1 Qs"/>
  </r>
  <r>
    <n v="12"/>
    <n v="8"/>
    <n v="4"/>
    <m/>
    <m/>
    <m/>
    <m/>
    <x v="0"/>
    <x v="0"/>
    <x v="2"/>
    <x v="23"/>
    <x v="0"/>
    <n v="91"/>
    <x v="34"/>
    <x v="35"/>
    <s v="Redlands "/>
    <m/>
    <m/>
    <m/>
    <s v=""/>
    <m/>
    <m/>
    <s v=""/>
    <m/>
    <m/>
    <s v=""/>
    <n v="0"/>
    <x v="1"/>
    <s v=""/>
  </r>
  <r>
    <n v="13"/>
    <n v="9"/>
    <n v="5"/>
    <m/>
    <m/>
    <m/>
    <m/>
    <x v="0"/>
    <x v="0"/>
    <x v="2"/>
    <x v="23"/>
    <x v="0"/>
    <n v="63"/>
    <x v="82"/>
    <x v="92"/>
    <s v="Redlands "/>
    <m/>
    <m/>
    <s v="3rd"/>
    <n v="8"/>
    <s v="C"/>
    <s v="4th"/>
    <n v="7"/>
    <m/>
    <s v="7th"/>
    <n v="4"/>
    <n v="19"/>
    <x v="4"/>
    <s v="1 Qs"/>
  </r>
  <r>
    <n v="13"/>
    <n v="9"/>
    <n v="5"/>
    <m/>
    <m/>
    <m/>
    <m/>
    <x v="0"/>
    <x v="0"/>
    <x v="0"/>
    <x v="23"/>
    <x v="0"/>
    <m/>
    <x v="0"/>
    <x v="0"/>
    <m/>
    <m/>
    <m/>
    <m/>
    <s v=""/>
    <m/>
    <m/>
    <s v=""/>
    <m/>
    <m/>
    <s v=""/>
    <n v="0"/>
    <x v="1"/>
    <s v=""/>
  </r>
  <r>
    <n v="13"/>
    <n v="9"/>
    <n v="5"/>
    <m/>
    <m/>
    <m/>
    <m/>
    <x v="0"/>
    <x v="0"/>
    <x v="2"/>
    <x v="23"/>
    <x v="0"/>
    <m/>
    <x v="0"/>
    <x v="0"/>
    <m/>
    <m/>
    <m/>
    <m/>
    <s v=""/>
    <m/>
    <m/>
    <s v=""/>
    <m/>
    <m/>
    <s v=""/>
    <n v="0"/>
    <x v="1"/>
    <s v=""/>
  </r>
  <r>
    <n v="13"/>
    <n v="9"/>
    <n v="5"/>
    <m/>
    <m/>
    <m/>
    <m/>
    <x v="0"/>
    <x v="0"/>
    <x v="0"/>
    <x v="23"/>
    <x v="0"/>
    <m/>
    <x v="0"/>
    <x v="0"/>
    <m/>
    <m/>
    <m/>
    <m/>
    <s v=""/>
    <m/>
    <m/>
    <s v=""/>
    <m/>
    <m/>
    <s v=""/>
    <n v="0"/>
    <x v="1"/>
    <s v=""/>
  </r>
  <r>
    <n v="13"/>
    <n v="9"/>
    <n v="5"/>
    <m/>
    <m/>
    <m/>
    <m/>
    <x v="0"/>
    <x v="0"/>
    <x v="0"/>
    <x v="23"/>
    <x v="0"/>
    <m/>
    <x v="0"/>
    <x v="0"/>
    <m/>
    <m/>
    <m/>
    <m/>
    <s v=""/>
    <m/>
    <m/>
    <s v=""/>
    <m/>
    <m/>
    <s v=""/>
    <n v="0"/>
    <x v="1"/>
    <s v=""/>
  </r>
  <r>
    <n v="13"/>
    <n v="9"/>
    <n v="5"/>
    <m/>
    <m/>
    <m/>
    <m/>
    <x v="0"/>
    <x v="0"/>
    <x v="0"/>
    <x v="23"/>
    <x v="0"/>
    <m/>
    <x v="0"/>
    <x v="0"/>
    <m/>
    <m/>
    <m/>
    <m/>
    <s v=""/>
    <m/>
    <m/>
    <s v=""/>
    <m/>
    <m/>
    <s v=""/>
    <n v="0"/>
    <x v="1"/>
    <s v=""/>
  </r>
  <r>
    <n v="13"/>
    <n v="9"/>
    <n v="5"/>
    <m/>
    <m/>
    <m/>
    <m/>
    <x v="0"/>
    <x v="0"/>
    <x v="0"/>
    <x v="23"/>
    <x v="0"/>
    <m/>
    <x v="0"/>
    <x v="0"/>
    <m/>
    <m/>
    <m/>
    <m/>
    <s v=""/>
    <m/>
    <m/>
    <s v=""/>
    <m/>
    <m/>
    <s v=""/>
    <n v="0"/>
    <x v="1"/>
    <s v=""/>
  </r>
  <r>
    <n v="13"/>
    <n v="9"/>
    <n v="5"/>
    <m/>
    <m/>
    <m/>
    <m/>
    <x v="0"/>
    <x v="0"/>
    <x v="0"/>
    <x v="23"/>
    <x v="0"/>
    <m/>
    <x v="0"/>
    <x v="0"/>
    <m/>
    <m/>
    <m/>
    <m/>
    <s v=""/>
    <m/>
    <m/>
    <s v=""/>
    <m/>
    <m/>
    <s v=""/>
    <n v="0"/>
    <x v="1"/>
    <s v=""/>
  </r>
  <r>
    <m/>
    <m/>
    <m/>
    <m/>
    <m/>
    <m/>
    <m/>
    <x v="0"/>
    <x v="0"/>
    <x v="0"/>
    <x v="24"/>
    <x v="0"/>
    <m/>
    <x v="0"/>
    <x v="0"/>
    <m/>
    <m/>
    <m/>
    <m/>
    <m/>
    <m/>
    <m/>
    <m/>
    <m/>
    <m/>
    <m/>
    <m/>
    <x v="0"/>
    <m/>
  </r>
  <r>
    <m/>
    <m/>
    <m/>
    <m/>
    <m/>
    <m/>
    <m/>
    <x v="0"/>
    <x v="0"/>
    <x v="0"/>
    <x v="25"/>
    <x v="1"/>
    <n v="85"/>
    <x v="29"/>
    <x v="30"/>
    <s v="Jimboomba"/>
    <s v=""/>
    <s v=""/>
    <s v="1st"/>
    <n v="10"/>
    <s v=""/>
    <s v="5th"/>
    <n v="6"/>
    <s v=""/>
    <s v="3rd"/>
    <n v="8"/>
    <n v="24"/>
    <x v="3"/>
    <s v=""/>
  </r>
  <r>
    <m/>
    <m/>
    <m/>
    <m/>
    <m/>
    <m/>
    <m/>
    <x v="0"/>
    <x v="0"/>
    <x v="0"/>
    <x v="25"/>
    <x v="1"/>
    <n v="90"/>
    <x v="33"/>
    <x v="34"/>
    <s v="Jimboomba"/>
    <s v=""/>
    <s v=""/>
    <s v=""/>
    <s v=""/>
    <s v=""/>
    <s v=""/>
    <s v=""/>
    <s v=""/>
    <s v=""/>
    <s v=""/>
    <n v="0"/>
    <x v="1"/>
    <s v=""/>
  </r>
  <r>
    <m/>
    <m/>
    <m/>
    <m/>
    <m/>
    <m/>
    <m/>
    <x v="0"/>
    <x v="0"/>
    <x v="0"/>
    <x v="25"/>
    <x v="1"/>
    <n v="61"/>
    <x v="30"/>
    <x v="31"/>
    <s v="Nerang"/>
    <s v=""/>
    <s v=""/>
    <s v=""/>
    <s v=""/>
    <s v=""/>
    <s v=""/>
    <s v=""/>
    <s v=""/>
    <s v=""/>
    <s v=""/>
    <n v="0"/>
    <x v="1"/>
    <s v=""/>
  </r>
  <r>
    <m/>
    <m/>
    <m/>
    <m/>
    <m/>
    <m/>
    <m/>
    <x v="0"/>
    <x v="0"/>
    <x v="0"/>
    <x v="25"/>
    <x v="1"/>
    <n v="82"/>
    <x v="59"/>
    <x v="67"/>
    <s v="Karana Downs"/>
    <s v=""/>
    <s v=""/>
    <s v=""/>
    <s v=""/>
    <s v=""/>
    <s v=""/>
    <s v=""/>
    <s v=""/>
    <s v=""/>
    <s v=""/>
    <n v="0"/>
    <x v="1"/>
    <s v=""/>
  </r>
  <r>
    <m/>
    <m/>
    <m/>
    <m/>
    <m/>
    <m/>
    <m/>
    <x v="0"/>
    <x v="0"/>
    <x v="0"/>
    <x v="25"/>
    <x v="1"/>
    <n v="92"/>
    <x v="35"/>
    <x v="36"/>
    <s v="Northern Suburbs "/>
    <s v=""/>
    <s v=""/>
    <s v="10th"/>
    <n v="1"/>
    <s v=""/>
    <s v="8th"/>
    <n v="3"/>
    <s v=""/>
    <s v=""/>
    <s v=""/>
    <n v="4"/>
    <x v="2"/>
    <s v=""/>
  </r>
  <r>
    <m/>
    <m/>
    <m/>
    <m/>
    <m/>
    <m/>
    <m/>
    <x v="0"/>
    <x v="0"/>
    <x v="0"/>
    <x v="2"/>
    <x v="0"/>
    <m/>
    <x v="0"/>
    <x v="0"/>
    <m/>
    <s v=""/>
    <m/>
    <m/>
    <m/>
    <m/>
    <m/>
    <m/>
    <m/>
    <m/>
    <s v=""/>
    <n v="0"/>
    <x v="1"/>
    <s v=""/>
  </r>
  <r>
    <m/>
    <m/>
    <m/>
    <m/>
    <m/>
    <m/>
    <m/>
    <x v="0"/>
    <x v="0"/>
    <x v="0"/>
    <x v="3"/>
    <x v="0"/>
    <m/>
    <x v="0"/>
    <x v="0"/>
    <m/>
    <m/>
    <m/>
    <m/>
    <s v=""/>
    <m/>
    <m/>
    <s v=""/>
    <m/>
    <m/>
    <s v=""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  <r>
    <n v="0"/>
    <n v="0"/>
    <n v="0"/>
    <m/>
    <m/>
    <m/>
    <m/>
    <x v="0"/>
    <x v="0"/>
    <x v="0"/>
    <x v="3"/>
    <x v="0"/>
    <m/>
    <x v="0"/>
    <x v="0"/>
    <m/>
    <m/>
    <m/>
    <m/>
    <m/>
    <m/>
    <m/>
    <m/>
    <m/>
    <m/>
    <m/>
    <n v="0"/>
    <x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713386-54E4-4ED4-B613-B5B02A033A18}" name="PivotTable3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G5:H29" firstHeaderRow="1" firstDataRow="1" firstDataCol="1" rowPageCount="3" colPageCount="1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h="1"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25">
        <item x="3"/>
        <item x="1"/>
        <item x="5"/>
        <item x="7"/>
        <item x="9"/>
        <item x="11"/>
        <item x="13"/>
        <item x="19"/>
        <item x="21"/>
        <item x="23"/>
        <item x="0"/>
        <item x="20"/>
        <item x="22"/>
        <item x="4"/>
        <item x="6"/>
        <item x="8"/>
        <item x="10"/>
        <item x="14"/>
        <item x="16"/>
        <item x="17"/>
        <item x="2"/>
        <item x="12"/>
        <item x="18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3">
        <item m="1" x="27"/>
        <item m="1" x="34"/>
        <item m="1" x="32"/>
        <item m="1" x="37"/>
        <item m="1" x="39"/>
        <item x="9"/>
        <item x="4"/>
        <item m="1" x="35"/>
        <item x="17"/>
        <item x="22"/>
        <item x="1"/>
        <item x="23"/>
        <item x="13"/>
        <item x="18"/>
        <item x="19"/>
        <item x="6"/>
        <item m="1" x="41"/>
        <item m="1" x="31"/>
        <item m="1" x="38"/>
        <item m="1" x="30"/>
        <item m="1" x="40"/>
        <item x="14"/>
        <item m="1" x="29"/>
        <item x="16"/>
        <item m="1" x="28"/>
        <item x="3"/>
        <item x="7"/>
        <item x="2"/>
        <item x="15"/>
        <item m="1" x="36"/>
        <item x="5"/>
        <item m="1" x="33"/>
        <item x="24"/>
        <item x="0"/>
        <item x="8"/>
        <item x="10"/>
        <item x="11"/>
        <item m="1" x="26"/>
        <item x="12"/>
        <item m="1" x="25"/>
        <item x="20"/>
        <item x="2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5"/>
  </rowFields>
  <rowItems count="24">
    <i>
      <x v="5"/>
    </i>
    <i>
      <x v="6"/>
    </i>
    <i>
      <x v="8"/>
    </i>
    <i>
      <x v="10"/>
    </i>
    <i>
      <x v="11"/>
    </i>
    <i>
      <x v="12"/>
    </i>
    <i>
      <x v="13"/>
    </i>
    <i>
      <x v="14"/>
    </i>
    <i>
      <x v="15"/>
    </i>
    <i>
      <x v="21"/>
    </i>
    <i>
      <x v="23"/>
    </i>
    <i>
      <x v="25"/>
    </i>
    <i>
      <x v="26"/>
    </i>
    <i>
      <x v="27"/>
    </i>
    <i>
      <x v="28"/>
    </i>
    <i>
      <x v="30"/>
    </i>
    <i>
      <x v="32"/>
    </i>
    <i>
      <x v="33"/>
    </i>
    <i>
      <x v="34"/>
    </i>
    <i>
      <x v="35"/>
    </i>
    <i>
      <x v="36"/>
    </i>
    <i>
      <x v="38"/>
    </i>
    <i>
      <x v="40"/>
    </i>
    <i t="grand">
      <x/>
    </i>
  </rowItems>
  <colItems count="1">
    <i/>
  </colItems>
  <pageFields count="3">
    <pageField fld="11" hier="-1"/>
    <pageField fld="10" hier="-1"/>
    <pageField fld="7" hier="-1"/>
  </pageFields>
  <dataFields count="1">
    <dataField name="Count of No" fld="12" subtotal="count" baseField="14" baseItem="5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BE9B94-2C50-4EC5-9ECA-107DAFC4D84E}" name="PivotTable1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5:C77" firstHeaderRow="1" firstDataRow="1" firstDataCol="2" rowPageCount="3" colPageCount="1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h="1"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0"/>
        <item m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140">
        <item m="1" x="107"/>
        <item x="15"/>
        <item x="25"/>
        <item m="1" x="100"/>
        <item x="1"/>
        <item m="1" x="136"/>
        <item m="1" x="125"/>
        <item m="1" x="119"/>
        <item m="1" x="97"/>
        <item m="1" x="117"/>
        <item m="1" x="128"/>
        <item m="1" x="108"/>
        <item x="10"/>
        <item x="48"/>
        <item x="57"/>
        <item m="1" x="124"/>
        <item x="73"/>
        <item m="1" x="132"/>
        <item m="1" x="103"/>
        <item m="1" x="104"/>
        <item m="1" x="123"/>
        <item m="1" x="133"/>
        <item m="1" x="130"/>
        <item m="1" x="92"/>
        <item x="16"/>
        <item x="50"/>
        <item m="1" x="121"/>
        <item m="1" x="138"/>
        <item x="38"/>
        <item x="45"/>
        <item x="55"/>
        <item m="1" x="131"/>
        <item m="1" x="109"/>
        <item m="1" x="84"/>
        <item m="1" x="129"/>
        <item x="5"/>
        <item x="52"/>
        <item m="1" x="99"/>
        <item m="1" x="139"/>
        <item m="1" x="98"/>
        <item m="1" x="86"/>
        <item m="1" x="113"/>
        <item m="1" x="88"/>
        <item m="1" x="116"/>
        <item m="1" x="126"/>
        <item x="12"/>
        <item m="1" x="122"/>
        <item x="11"/>
        <item m="1" x="96"/>
        <item m="1" x="94"/>
        <item x="32"/>
        <item m="1" x="90"/>
        <item m="1" x="95"/>
        <item x="44"/>
        <item x="36"/>
        <item m="1" x="106"/>
        <item m="1" x="111"/>
        <item m="1" x="102"/>
        <item x="56"/>
        <item x="46"/>
        <item m="1" x="105"/>
        <item x="77"/>
        <item x="79"/>
        <item m="1" x="120"/>
        <item x="7"/>
        <item m="1" x="137"/>
        <item m="1" x="83"/>
        <item x="8"/>
        <item m="1" x="127"/>
        <item m="1" x="110"/>
        <item m="1" x="114"/>
        <item m="1" x="93"/>
        <item m="1" x="118"/>
        <item m="1" x="135"/>
        <item m="1" x="134"/>
        <item x="37"/>
        <item m="1" x="115"/>
        <item m="1" x="101"/>
        <item m="1" x="87"/>
        <item m="1" x="112"/>
        <item m="1" x="89"/>
        <item x="6"/>
        <item x="0"/>
        <item m="1" x="85"/>
        <item m="1" x="91"/>
        <item x="2"/>
        <item x="3"/>
        <item x="4"/>
        <item x="9"/>
        <item x="13"/>
        <item x="14"/>
        <item x="17"/>
        <item x="82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9"/>
        <item x="40"/>
        <item x="41"/>
        <item x="42"/>
        <item x="43"/>
        <item x="47"/>
        <item x="49"/>
        <item x="51"/>
        <item x="33"/>
        <item x="53"/>
        <item x="54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6"/>
        <item x="78"/>
        <item x="80"/>
        <item x="31"/>
        <item x="81"/>
        <item x="34"/>
        <item x="3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13"/>
  </rowFields>
  <rowItems count="72">
    <i>
      <x/>
      <x v="103"/>
    </i>
    <i r="1">
      <x v="139"/>
    </i>
    <i r="1">
      <x v="113"/>
    </i>
    <i r="1">
      <x v="117"/>
    </i>
    <i r="1">
      <x v="82"/>
    </i>
    <i r="1">
      <x v="104"/>
    </i>
    <i t="default">
      <x/>
    </i>
    <i>
      <x v="1"/>
      <x v="47"/>
    </i>
    <i r="1">
      <x v="128"/>
    </i>
    <i r="1">
      <x v="35"/>
    </i>
    <i r="1">
      <x v="129"/>
    </i>
    <i r="1">
      <x v="121"/>
    </i>
    <i r="1">
      <x v="87"/>
    </i>
    <i r="1">
      <x v="124"/>
    </i>
    <i r="1">
      <x v="120"/>
    </i>
    <i r="1">
      <x v="88"/>
    </i>
    <i r="1">
      <x v="125"/>
    </i>
    <i r="1">
      <x v="122"/>
    </i>
    <i r="1">
      <x v="12"/>
    </i>
    <i r="1">
      <x v="90"/>
    </i>
    <i r="1">
      <x v="1"/>
    </i>
    <i r="1">
      <x v="64"/>
    </i>
    <i r="1">
      <x v="118"/>
    </i>
    <i r="1">
      <x v="127"/>
    </i>
    <i t="default">
      <x v="1"/>
    </i>
    <i>
      <x v="2"/>
      <x v="50"/>
    </i>
    <i r="1">
      <x v="116"/>
    </i>
    <i r="1">
      <x v="132"/>
    </i>
    <i r="1">
      <x v="114"/>
    </i>
    <i r="1">
      <x v="93"/>
    </i>
    <i r="1">
      <x v="24"/>
    </i>
    <i r="1">
      <x v="36"/>
    </i>
    <i r="1">
      <x v="16"/>
    </i>
    <i r="1">
      <x v="111"/>
    </i>
    <i r="1">
      <x v="135"/>
    </i>
    <i r="1">
      <x v="109"/>
    </i>
    <i r="1">
      <x v="58"/>
    </i>
    <i r="1">
      <x v="92"/>
    </i>
    <i r="1">
      <x v="95"/>
    </i>
    <i r="1">
      <x v="136"/>
    </i>
    <i r="1">
      <x v="25"/>
    </i>
    <i r="1">
      <x v="99"/>
    </i>
    <i r="1">
      <x v="102"/>
    </i>
    <i r="1">
      <x v="112"/>
    </i>
    <i r="1">
      <x v="1"/>
    </i>
    <i r="1">
      <x v="137"/>
    </i>
    <i r="1">
      <x v="54"/>
    </i>
    <i r="1">
      <x v="61"/>
    </i>
    <i r="1">
      <x v="29"/>
    </i>
    <i r="1">
      <x v="101"/>
    </i>
    <i r="1">
      <x v="105"/>
    </i>
    <i r="1">
      <x v="28"/>
    </i>
    <i r="1">
      <x v="110"/>
    </i>
    <i r="1">
      <x v="134"/>
    </i>
    <i r="1">
      <x v="97"/>
    </i>
    <i r="1">
      <x v="59"/>
    </i>
    <i r="1">
      <x v="62"/>
    </i>
    <i r="1">
      <x v="2"/>
    </i>
    <i r="1">
      <x v="108"/>
    </i>
    <i r="1">
      <x v="100"/>
    </i>
    <i r="1">
      <x v="107"/>
    </i>
    <i r="1">
      <x v="138"/>
    </i>
    <i r="1">
      <x v="75"/>
    </i>
    <i r="1">
      <x v="82"/>
    </i>
    <i r="1">
      <x v="96"/>
    </i>
    <i t="default">
      <x v="2"/>
    </i>
    <i>
      <x v="3"/>
      <x v="139"/>
    </i>
    <i r="1">
      <x v="113"/>
    </i>
    <i r="1">
      <x v="103"/>
    </i>
    <i r="1">
      <x v="104"/>
    </i>
    <i t="default">
      <x v="3"/>
    </i>
    <i t="grand">
      <x/>
    </i>
  </rowItems>
  <colItems count="1">
    <i/>
  </colItems>
  <pageFields count="3">
    <pageField fld="8" hier="-1"/>
    <pageField fld="7" hier="-1"/>
    <pageField fld="11" hier="-1"/>
  </pageFields>
  <dataFields count="1">
    <dataField name="Sum of Points4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45F8AE-1121-41F7-AF1A-E302105FC790}" name="PivotTable2" cacheId="4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compact="0" compactData="0" multipleFieldFilters="0">
  <location ref="I5:M12" firstHeaderRow="1" firstDataRow="1" firstDataCol="4" rowPageCount="3" colPageCount="1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h="1"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0"/>
        <item m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3">
        <item h="1" x="3"/>
        <item h="1" x="1"/>
        <item h="1" x="5"/>
        <item h="1" x="7"/>
        <item h="1" x="9"/>
        <item h="1" x="11"/>
        <item h="1" x="13"/>
        <item h="1" x="15"/>
        <item x="19"/>
        <item h="1" x="21"/>
        <item h="1" x="23"/>
        <item h="1" x="25"/>
        <item h="1" m="1" x="30"/>
        <item h="1" m="1" x="31"/>
        <item h="1" x="0"/>
        <item h="1" x="18"/>
        <item h="1" m="1" x="26"/>
        <item h="1" x="20"/>
        <item h="1" x="22"/>
        <item h="1" x="24"/>
        <item h="1" x="4"/>
        <item h="1" x="6"/>
        <item h="1" x="8"/>
        <item h="1" x="10"/>
        <item h="1" x="12"/>
        <item h="1" m="1" x="27"/>
        <item h="1" x="14"/>
        <item h="1" x="16"/>
        <item h="1" x="17"/>
        <item h="1" m="1" x="28"/>
        <item h="1" m="1" x="29"/>
        <item h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140">
        <item m="1" x="107"/>
        <item x="15"/>
        <item x="25"/>
        <item m="1" x="100"/>
        <item x="1"/>
        <item m="1" x="136"/>
        <item m="1" x="125"/>
        <item m="1" x="119"/>
        <item m="1" x="97"/>
        <item m="1" x="117"/>
        <item m="1" x="128"/>
        <item m="1" x="108"/>
        <item x="10"/>
        <item x="48"/>
        <item x="57"/>
        <item m="1" x="124"/>
        <item x="73"/>
        <item m="1" x="132"/>
        <item m="1" x="103"/>
        <item m="1" x="104"/>
        <item m="1" x="123"/>
        <item m="1" x="133"/>
        <item m="1" x="130"/>
        <item m="1" x="92"/>
        <item x="16"/>
        <item x="50"/>
        <item m="1" x="121"/>
        <item m="1" x="138"/>
        <item x="38"/>
        <item x="45"/>
        <item x="55"/>
        <item m="1" x="131"/>
        <item m="1" x="109"/>
        <item m="1" x="84"/>
        <item m="1" x="129"/>
        <item x="5"/>
        <item x="52"/>
        <item m="1" x="99"/>
        <item m="1" x="139"/>
        <item m="1" x="98"/>
        <item m="1" x="86"/>
        <item m="1" x="113"/>
        <item m="1" x="88"/>
        <item m="1" x="116"/>
        <item m="1" x="126"/>
        <item x="12"/>
        <item m="1" x="122"/>
        <item x="11"/>
        <item m="1" x="96"/>
        <item m="1" x="94"/>
        <item x="32"/>
        <item m="1" x="90"/>
        <item m="1" x="95"/>
        <item x="44"/>
        <item x="36"/>
        <item m="1" x="106"/>
        <item m="1" x="111"/>
        <item m="1" x="102"/>
        <item x="56"/>
        <item x="46"/>
        <item m="1" x="105"/>
        <item x="77"/>
        <item x="79"/>
        <item m="1" x="120"/>
        <item x="7"/>
        <item m="1" x="137"/>
        <item m="1" x="83"/>
        <item x="8"/>
        <item m="1" x="127"/>
        <item m="1" x="110"/>
        <item m="1" x="114"/>
        <item m="1" x="93"/>
        <item m="1" x="118"/>
        <item m="1" x="135"/>
        <item m="1" x="134"/>
        <item x="37"/>
        <item m="1" x="115"/>
        <item m="1" x="101"/>
        <item m="1" x="87"/>
        <item m="1" x="112"/>
        <item m="1" x="89"/>
        <item x="6"/>
        <item h="1" x="0"/>
        <item m="1" x="85"/>
        <item m="1" x="91"/>
        <item x="2"/>
        <item x="3"/>
        <item x="4"/>
        <item x="9"/>
        <item x="13"/>
        <item x="14"/>
        <item x="17"/>
        <item x="82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9"/>
        <item x="40"/>
        <item x="41"/>
        <item x="42"/>
        <item x="43"/>
        <item x="47"/>
        <item x="49"/>
        <item x="51"/>
        <item x="33"/>
        <item x="53"/>
        <item x="54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6"/>
        <item x="78"/>
        <item x="80"/>
        <item x="31"/>
        <item x="81"/>
        <item x="34"/>
        <item x="3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71">
        <item m="1" x="107"/>
        <item m="1" x="131"/>
        <item x="13"/>
        <item m="1" x="158"/>
        <item x="70"/>
        <item x="79"/>
        <item m="1" x="108"/>
        <item m="1" x="132"/>
        <item x="20"/>
        <item x="3"/>
        <item x="83"/>
        <item x="59"/>
        <item x="71"/>
        <item m="1" x="133"/>
        <item m="1" x="157"/>
        <item m="1" x="134"/>
        <item m="1" x="115"/>
        <item m="1" x="159"/>
        <item x="84"/>
        <item x="74"/>
        <item m="1" x="149"/>
        <item x="9"/>
        <item m="1" x="146"/>
        <item x="48"/>
        <item m="1" x="160"/>
        <item x="73"/>
        <item x="62"/>
        <item x="24"/>
        <item x="82"/>
        <item m="1" x="116"/>
        <item m="1" x="169"/>
        <item x="69"/>
        <item x="85"/>
        <item x="60"/>
        <item x="32"/>
        <item x="36"/>
        <item m="1" x="151"/>
        <item x="91"/>
        <item x="16"/>
        <item x="37"/>
        <item m="1" x="112"/>
        <item x="64"/>
        <item m="1" x="152"/>
        <item x="75"/>
        <item m="1" x="135"/>
        <item m="1" x="150"/>
        <item m="1" x="117"/>
        <item m="1" x="161"/>
        <item m="1" x="94"/>
        <item m="1" x="95"/>
        <item m="1" x="118"/>
        <item x="88"/>
        <item x="77"/>
        <item x="80"/>
        <item m="1" x="129"/>
        <item m="1" x="162"/>
        <item x="39"/>
        <item x="61"/>
        <item x="46"/>
        <item m="1" x="119"/>
        <item x="19"/>
        <item x="7"/>
        <item m="1" x="136"/>
        <item x="78"/>
        <item x="18"/>
        <item m="1" x="120"/>
        <item m="1" x="153"/>
        <item x="53"/>
        <item x="89"/>
        <item m="1" x="137"/>
        <item m="1" x="109"/>
        <item m="1" x="138"/>
        <item x="41"/>
        <item x="90"/>
        <item m="1" x="121"/>
        <item x="28"/>
        <item x="21"/>
        <item x="54"/>
        <item m="1" x="139"/>
        <item m="1" x="122"/>
        <item m="1" x="140"/>
        <item m="1" x="163"/>
        <item x="57"/>
        <item m="1" x="141"/>
        <item x="86"/>
        <item x="81"/>
        <item x="33"/>
        <item m="1" x="96"/>
        <item m="1" x="97"/>
        <item x="45"/>
        <item x="22"/>
        <item x="23"/>
        <item x="17"/>
        <item x="55"/>
        <item x="34"/>
        <item m="1" x="123"/>
        <item m="1" x="124"/>
        <item x="51"/>
        <item m="1" x="164"/>
        <item m="1" x="110"/>
        <item x="56"/>
        <item m="1" x="142"/>
        <item m="1" x="125"/>
        <item x="6"/>
        <item x="65"/>
        <item x="50"/>
        <item m="1" x="98"/>
        <item x="27"/>
        <item m="1" x="126"/>
        <item m="1" x="170"/>
        <item x="10"/>
        <item m="1" x="113"/>
        <item x="87"/>
        <item m="1" x="143"/>
        <item m="1" x="100"/>
        <item m="1" x="101"/>
        <item x="14"/>
        <item m="1" x="114"/>
        <item m="1" x="154"/>
        <item x="68"/>
        <item x="5"/>
        <item m="1" x="165"/>
        <item x="31"/>
        <item m="1" x="156"/>
        <item x="12"/>
        <item m="1" x="130"/>
        <item x="92"/>
        <item x="2"/>
        <item x="40"/>
        <item m="1" x="106"/>
        <item x="35"/>
        <item x="49"/>
        <item m="1" x="127"/>
        <item m="1" x="93"/>
        <item x="29"/>
        <item m="1" x="111"/>
        <item m="1" x="168"/>
        <item m="1" x="102"/>
        <item x="4"/>
        <item m="1" x="144"/>
        <item m="1" x="166"/>
        <item x="15"/>
        <item m="1" x="103"/>
        <item m="1" x="147"/>
        <item x="63"/>
        <item x="52"/>
        <item x="25"/>
        <item m="1" x="145"/>
        <item x="38"/>
        <item x="66"/>
        <item m="1" x="105"/>
        <item x="72"/>
        <item x="8"/>
        <item x="47"/>
        <item x="11"/>
        <item m="1" x="155"/>
        <item x="26"/>
        <item m="1" x="167"/>
        <item x="76"/>
        <item x="42"/>
        <item x="43"/>
        <item x="67"/>
        <item x="58"/>
        <item m="1" x="128"/>
        <item x="1"/>
        <item m="1" x="99"/>
        <item x="30"/>
        <item m="1" x="148"/>
        <item m="1" x="104"/>
        <item x="4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15">
        <item x="3"/>
        <item x="2"/>
        <item x="5"/>
        <item x="4"/>
        <item x="13"/>
        <item x="12"/>
        <item x="10"/>
        <item x="6"/>
        <item x="11"/>
        <item x="8"/>
        <item x="7"/>
        <item x="9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0"/>
    <field x="13"/>
    <field x="14"/>
    <field x="27"/>
  </rowFields>
  <rowItems count="7">
    <i>
      <x v="8"/>
      <x v="121"/>
      <x v="151"/>
      <x/>
    </i>
    <i r="1">
      <x v="124"/>
      <x v="43"/>
      <x v="2"/>
    </i>
    <i r="1">
      <x v="120"/>
      <x v="12"/>
      <x v="1"/>
    </i>
    <i r="1">
      <x v="125"/>
      <x v="158"/>
      <x v="3"/>
    </i>
    <i r="1">
      <x v="122"/>
      <x v="25"/>
      <x v="4"/>
    </i>
    <i r="1">
      <x v="118"/>
      <x v="31"/>
      <x v="5"/>
    </i>
    <i t="default">
      <x v="8"/>
    </i>
  </rowItems>
  <colItems count="1">
    <i/>
  </colItems>
  <pageFields count="3">
    <pageField fld="8" hier="-1"/>
    <pageField fld="7" hier="-1"/>
    <pageField fld="11" hier="-1"/>
  </pageFields>
  <dataFields count="1">
    <dataField name="Sum of Points4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C772F3-CA31-4E1B-B3F5-3EBD3E2C418E}" name="PivotTable1" cacheId="4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compact="0" compactData="0" multipleFieldFilters="0">
  <location ref="B5:F41" firstHeaderRow="1" firstDataRow="1" firstDataCol="4" rowPageCount="3" colPageCount="1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h="1"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0"/>
        <item m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3">
        <item h="1" x="3"/>
        <item x="1"/>
        <item x="5"/>
        <item x="7"/>
        <item x="9"/>
        <item x="11"/>
        <item x="13"/>
        <item x="15"/>
        <item h="1" x="19"/>
        <item x="21"/>
        <item x="23"/>
        <item x="25"/>
        <item m="1" x="30"/>
        <item m="1" x="31"/>
        <item x="0"/>
        <item x="18"/>
        <item m="1" x="26"/>
        <item x="20"/>
        <item x="22"/>
        <item x="24"/>
        <item x="4"/>
        <item x="6"/>
        <item x="8"/>
        <item x="10"/>
        <item x="12"/>
        <item m="1" x="27"/>
        <item x="14"/>
        <item x="16"/>
        <item x="17"/>
        <item m="1" x="28"/>
        <item m="1" x="29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140">
        <item m="1" x="107"/>
        <item x="15"/>
        <item x="25"/>
        <item m="1" x="100"/>
        <item x="1"/>
        <item m="1" x="136"/>
        <item m="1" x="125"/>
        <item m="1" x="119"/>
        <item m="1" x="97"/>
        <item m="1" x="117"/>
        <item m="1" x="128"/>
        <item m="1" x="108"/>
        <item x="10"/>
        <item x="48"/>
        <item x="57"/>
        <item m="1" x="124"/>
        <item x="73"/>
        <item m="1" x="132"/>
        <item m="1" x="103"/>
        <item m="1" x="104"/>
        <item m="1" x="123"/>
        <item m="1" x="133"/>
        <item m="1" x="130"/>
        <item m="1" x="92"/>
        <item x="16"/>
        <item x="50"/>
        <item m="1" x="121"/>
        <item m="1" x="138"/>
        <item x="38"/>
        <item x="45"/>
        <item x="55"/>
        <item m="1" x="131"/>
        <item m="1" x="109"/>
        <item m="1" x="84"/>
        <item m="1" x="129"/>
        <item x="5"/>
        <item x="52"/>
        <item m="1" x="99"/>
        <item m="1" x="139"/>
        <item m="1" x="98"/>
        <item m="1" x="86"/>
        <item m="1" x="113"/>
        <item m="1" x="88"/>
        <item m="1" x="116"/>
        <item m="1" x="126"/>
        <item x="12"/>
        <item m="1" x="122"/>
        <item x="11"/>
        <item m="1" x="96"/>
        <item m="1" x="94"/>
        <item x="32"/>
        <item m="1" x="90"/>
        <item m="1" x="95"/>
        <item x="44"/>
        <item x="36"/>
        <item m="1" x="106"/>
        <item m="1" x="111"/>
        <item m="1" x="102"/>
        <item x="56"/>
        <item x="46"/>
        <item m="1" x="105"/>
        <item x="77"/>
        <item x="79"/>
        <item m="1" x="120"/>
        <item x="7"/>
        <item m="1" x="137"/>
        <item m="1" x="83"/>
        <item x="8"/>
        <item m="1" x="127"/>
        <item m="1" x="110"/>
        <item m="1" x="114"/>
        <item m="1" x="93"/>
        <item m="1" x="118"/>
        <item m="1" x="135"/>
        <item m="1" x="134"/>
        <item x="37"/>
        <item m="1" x="115"/>
        <item m="1" x="101"/>
        <item m="1" x="87"/>
        <item m="1" x="112"/>
        <item m="1" x="89"/>
        <item x="6"/>
        <item x="0"/>
        <item m="1" x="85"/>
        <item m="1" x="91"/>
        <item x="2"/>
        <item x="3"/>
        <item x="4"/>
        <item x="9"/>
        <item x="13"/>
        <item x="14"/>
        <item x="17"/>
        <item x="82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9"/>
        <item x="40"/>
        <item x="41"/>
        <item x="42"/>
        <item x="43"/>
        <item x="47"/>
        <item x="49"/>
        <item x="51"/>
        <item x="33"/>
        <item x="53"/>
        <item x="54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6"/>
        <item x="78"/>
        <item x="80"/>
        <item x="31"/>
        <item x="81"/>
        <item x="34"/>
        <item x="3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71">
        <item m="1" x="107"/>
        <item m="1" x="131"/>
        <item x="13"/>
        <item m="1" x="158"/>
        <item x="70"/>
        <item x="79"/>
        <item m="1" x="108"/>
        <item m="1" x="132"/>
        <item x="20"/>
        <item x="3"/>
        <item x="83"/>
        <item x="59"/>
        <item x="71"/>
        <item m="1" x="133"/>
        <item m="1" x="157"/>
        <item m="1" x="134"/>
        <item m="1" x="115"/>
        <item m="1" x="159"/>
        <item x="84"/>
        <item x="74"/>
        <item m="1" x="149"/>
        <item x="9"/>
        <item m="1" x="146"/>
        <item x="48"/>
        <item m="1" x="160"/>
        <item x="73"/>
        <item x="62"/>
        <item x="24"/>
        <item x="82"/>
        <item m="1" x="116"/>
        <item m="1" x="169"/>
        <item x="69"/>
        <item x="85"/>
        <item x="60"/>
        <item x="32"/>
        <item x="36"/>
        <item m="1" x="151"/>
        <item x="91"/>
        <item x="16"/>
        <item x="37"/>
        <item m="1" x="112"/>
        <item x="64"/>
        <item m="1" x="152"/>
        <item x="75"/>
        <item m="1" x="135"/>
        <item m="1" x="150"/>
        <item m="1" x="117"/>
        <item m="1" x="161"/>
        <item m="1" x="94"/>
        <item m="1" x="95"/>
        <item m="1" x="118"/>
        <item x="88"/>
        <item x="77"/>
        <item x="80"/>
        <item m="1" x="129"/>
        <item m="1" x="162"/>
        <item x="39"/>
        <item x="61"/>
        <item x="46"/>
        <item m="1" x="119"/>
        <item x="19"/>
        <item x="7"/>
        <item m="1" x="136"/>
        <item x="78"/>
        <item x="18"/>
        <item m="1" x="120"/>
        <item m="1" x="153"/>
        <item x="53"/>
        <item x="89"/>
        <item m="1" x="137"/>
        <item m="1" x="109"/>
        <item m="1" x="138"/>
        <item x="41"/>
        <item x="90"/>
        <item m="1" x="121"/>
        <item x="28"/>
        <item x="21"/>
        <item x="54"/>
        <item m="1" x="139"/>
        <item m="1" x="122"/>
        <item m="1" x="140"/>
        <item m="1" x="163"/>
        <item x="57"/>
        <item m="1" x="141"/>
        <item x="86"/>
        <item x="81"/>
        <item x="33"/>
        <item m="1" x="96"/>
        <item m="1" x="97"/>
        <item x="45"/>
        <item x="22"/>
        <item x="23"/>
        <item x="17"/>
        <item x="55"/>
        <item x="34"/>
        <item m="1" x="123"/>
        <item m="1" x="124"/>
        <item x="51"/>
        <item m="1" x="164"/>
        <item m="1" x="110"/>
        <item x="56"/>
        <item m="1" x="142"/>
        <item m="1" x="125"/>
        <item x="6"/>
        <item x="65"/>
        <item x="50"/>
        <item m="1" x="98"/>
        <item x="27"/>
        <item m="1" x="126"/>
        <item m="1" x="170"/>
        <item x="10"/>
        <item m="1" x="113"/>
        <item x="87"/>
        <item m="1" x="143"/>
        <item m="1" x="100"/>
        <item m="1" x="101"/>
        <item x="14"/>
        <item m="1" x="114"/>
        <item m="1" x="154"/>
        <item x="68"/>
        <item x="5"/>
        <item m="1" x="165"/>
        <item x="31"/>
        <item m="1" x="156"/>
        <item x="12"/>
        <item m="1" x="130"/>
        <item x="92"/>
        <item x="2"/>
        <item x="40"/>
        <item m="1" x="106"/>
        <item x="35"/>
        <item x="49"/>
        <item m="1" x="127"/>
        <item m="1" x="93"/>
        <item x="29"/>
        <item m="1" x="111"/>
        <item m="1" x="168"/>
        <item m="1" x="102"/>
        <item x="4"/>
        <item m="1" x="144"/>
        <item m="1" x="166"/>
        <item x="15"/>
        <item m="1" x="103"/>
        <item m="1" x="147"/>
        <item x="63"/>
        <item x="52"/>
        <item x="25"/>
        <item m="1" x="145"/>
        <item x="38"/>
        <item x="66"/>
        <item m="1" x="105"/>
        <item x="72"/>
        <item x="8"/>
        <item x="47"/>
        <item x="11"/>
        <item m="1" x="155"/>
        <item x="26"/>
        <item m="1" x="167"/>
        <item x="76"/>
        <item x="42"/>
        <item x="43"/>
        <item x="67"/>
        <item x="58"/>
        <item m="1" x="128"/>
        <item x="1"/>
        <item m="1" x="99"/>
        <item x="30"/>
        <item m="1" x="148"/>
        <item m="1" x="104"/>
        <item x="4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15">
        <item x="3"/>
        <item x="2"/>
        <item x="5"/>
        <item h="1" x="4"/>
        <item h="1" x="13"/>
        <item h="1" x="12"/>
        <item h="1" x="10"/>
        <item h="1" x="6"/>
        <item h="1" x="11"/>
        <item h="1" x="8"/>
        <item h="1" x="7"/>
        <item h="1" x="9"/>
        <item h="1" x="1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0"/>
    <field x="13"/>
    <field x="14"/>
    <field x="27"/>
  </rowFields>
  <rowItems count="36">
    <i>
      <x v="1"/>
      <x v="35"/>
      <x v="120"/>
      <x/>
    </i>
    <i r="1">
      <x v="87"/>
      <x v="138"/>
      <x v="1"/>
    </i>
    <i t="default">
      <x v="1"/>
    </i>
    <i>
      <x v="2"/>
      <x v="47"/>
      <x v="154"/>
      <x/>
    </i>
    <i r="1">
      <x v="88"/>
      <x v="21"/>
      <x v="1"/>
    </i>
    <i r="1">
      <x v="12"/>
      <x v="110"/>
      <x v="2"/>
    </i>
    <i t="default">
      <x v="2"/>
    </i>
    <i>
      <x v="3"/>
      <x v="47"/>
      <x v="141"/>
      <x/>
    </i>
    <i r="1">
      <x v="90"/>
      <x v="116"/>
      <x v="1"/>
    </i>
    <i r="1">
      <x v="1"/>
      <x v="38"/>
      <x v="2"/>
    </i>
    <i t="default">
      <x v="3"/>
    </i>
    <i>
      <x v="4"/>
      <x v="24"/>
      <x v="92"/>
      <x/>
    </i>
    <i r="1">
      <x v="93"/>
      <x v="60"/>
      <x v="1"/>
    </i>
    <i r="1">
      <x v="95"/>
      <x v="76"/>
      <x v="2"/>
    </i>
    <i t="default">
      <x v="4"/>
    </i>
    <i>
      <x v="5"/>
      <x v="36"/>
      <x v="77"/>
      <x/>
    </i>
    <i r="1">
      <x v="111"/>
      <x v="105"/>
      <x v="1"/>
    </i>
    <i r="1">
      <x v="109"/>
      <x v="169"/>
      <x v="2"/>
    </i>
    <i t="default">
      <x v="5"/>
    </i>
    <i>
      <x v="6"/>
      <x v="50"/>
      <x v="11"/>
      <x/>
    </i>
    <i r="1">
      <x v="114"/>
      <x v="93"/>
      <x v="1"/>
    </i>
    <i t="default">
      <x v="6"/>
    </i>
    <i>
      <x v="7"/>
      <x v="116"/>
      <x v="149"/>
      <x/>
    </i>
    <i r="1">
      <x v="58"/>
      <x v="26"/>
      <x v="1"/>
    </i>
    <i t="default">
      <x v="7"/>
    </i>
    <i>
      <x v="9"/>
      <x v="128"/>
      <x v="5"/>
      <x/>
    </i>
    <i r="1">
      <x v="129"/>
      <x v="53"/>
      <x v="1"/>
    </i>
    <i r="1">
      <x v="127"/>
      <x v="63"/>
      <x v="2"/>
    </i>
    <i t="default">
      <x v="9"/>
    </i>
    <i>
      <x v="10"/>
      <x v="132"/>
      <x v="18"/>
      <x/>
    </i>
    <i r="1">
      <x v="16"/>
      <x v="28"/>
      <x v="1"/>
    </i>
    <i r="1">
      <x v="135"/>
      <x v="68"/>
      <x v="2"/>
    </i>
    <i t="default">
      <x v="10"/>
    </i>
    <i>
      <x v="11"/>
      <x v="103"/>
      <x v="166"/>
      <x/>
    </i>
    <i r="1">
      <x v="139"/>
      <x v="35"/>
      <x v="1"/>
    </i>
    <i t="default">
      <x v="11"/>
    </i>
  </rowItems>
  <colItems count="1">
    <i/>
  </colItems>
  <pageFields count="3">
    <pageField fld="8" hier="-1"/>
    <pageField fld="7" hier="-1"/>
    <pageField fld="11" hier="-1"/>
  </pageFields>
  <dataFields count="1">
    <dataField name="Sum of Points4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595F0D-3B24-453A-ACDC-33E48E29EC07}" name="PivotTable1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6:D51" firstHeaderRow="1" firstDataRow="1" firstDataCol="3" rowPageCount="4" colPageCount="1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0"/>
        <item m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3">
        <item h="1" x="3"/>
        <item x="1"/>
        <item x="5"/>
        <item x="7"/>
        <item x="9"/>
        <item x="11"/>
        <item x="13"/>
        <item x="15"/>
        <item h="1" x="19"/>
        <item h="1" x="21"/>
        <item h="1" x="23"/>
        <item x="25"/>
        <item m="1" x="30"/>
        <item m="1" x="31"/>
        <item h="1" x="0"/>
        <item h="1" x="18"/>
        <item m="1" x="26"/>
        <item h="1" x="20"/>
        <item h="1" x="22"/>
        <item h="1" x="24"/>
        <item h="1" x="4"/>
        <item h="1" x="6"/>
        <item h="1" x="8"/>
        <item h="1" x="10"/>
        <item h="1" x="12"/>
        <item m="1" x="27"/>
        <item h="1" x="14"/>
        <item h="1" x="16"/>
        <item h="1" x="17"/>
        <item m="1" x="28"/>
        <item m="1" x="29"/>
        <item h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140">
        <item m="1" x="107"/>
        <item x="15"/>
        <item x="25"/>
        <item m="1" x="100"/>
        <item x="1"/>
        <item m="1" x="136"/>
        <item m="1" x="125"/>
        <item m="1" x="119"/>
        <item m="1" x="97"/>
        <item m="1" x="117"/>
        <item m="1" x="128"/>
        <item m="1" x="108"/>
        <item x="10"/>
        <item x="48"/>
        <item x="57"/>
        <item m="1" x="124"/>
        <item x="73"/>
        <item m="1" x="132"/>
        <item m="1" x="103"/>
        <item m="1" x="104"/>
        <item m="1" x="123"/>
        <item m="1" x="133"/>
        <item m="1" x="130"/>
        <item m="1" x="92"/>
        <item x="16"/>
        <item x="50"/>
        <item m="1" x="121"/>
        <item m="1" x="138"/>
        <item x="38"/>
        <item x="45"/>
        <item x="55"/>
        <item m="1" x="131"/>
        <item m="1" x="109"/>
        <item m="1" x="84"/>
        <item m="1" x="129"/>
        <item x="5"/>
        <item x="52"/>
        <item m="1" x="99"/>
        <item m="1" x="139"/>
        <item m="1" x="98"/>
        <item m="1" x="86"/>
        <item m="1" x="113"/>
        <item m="1" x="88"/>
        <item m="1" x="116"/>
        <item m="1" x="126"/>
        <item x="12"/>
        <item m="1" x="122"/>
        <item x="11"/>
        <item m="1" x="96"/>
        <item m="1" x="94"/>
        <item x="32"/>
        <item m="1" x="90"/>
        <item m="1" x="95"/>
        <item x="44"/>
        <item x="36"/>
        <item m="1" x="106"/>
        <item m="1" x="111"/>
        <item m="1" x="102"/>
        <item x="56"/>
        <item x="46"/>
        <item m="1" x="105"/>
        <item x="77"/>
        <item x="79"/>
        <item m="1" x="120"/>
        <item x="7"/>
        <item m="1" x="137"/>
        <item m="1" x="83"/>
        <item x="8"/>
        <item m="1" x="127"/>
        <item m="1" x="110"/>
        <item m="1" x="114"/>
        <item m="1" x="93"/>
        <item m="1" x="118"/>
        <item m="1" x="135"/>
        <item m="1" x="134"/>
        <item x="37"/>
        <item m="1" x="115"/>
        <item m="1" x="101"/>
        <item m="1" x="87"/>
        <item m="1" x="112"/>
        <item m="1" x="89"/>
        <item x="6"/>
        <item x="0"/>
        <item m="1" x="85"/>
        <item m="1" x="91"/>
        <item x="2"/>
        <item x="3"/>
        <item x="4"/>
        <item x="9"/>
        <item x="13"/>
        <item x="14"/>
        <item x="17"/>
        <item x="82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9"/>
        <item x="40"/>
        <item x="41"/>
        <item x="42"/>
        <item x="43"/>
        <item x="47"/>
        <item x="49"/>
        <item x="51"/>
        <item x="33"/>
        <item x="53"/>
        <item x="54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6"/>
        <item x="78"/>
        <item x="80"/>
        <item x="31"/>
        <item x="81"/>
        <item x="34"/>
        <item x="3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172">
        <item m="1" x="107"/>
        <item m="1" x="131"/>
        <item m="1" x="158"/>
        <item m="1" x="108"/>
        <item m="1" x="132"/>
        <item x="83"/>
        <item x="59"/>
        <item m="1" x="133"/>
        <item m="1" x="157"/>
        <item m="1" x="134"/>
        <item m="1" x="115"/>
        <item m="1" x="159"/>
        <item m="1" x="149"/>
        <item x="9"/>
        <item m="1" x="146"/>
        <item m="1" x="160"/>
        <item x="62"/>
        <item x="82"/>
        <item m="1" x="116"/>
        <item m="1" x="169"/>
        <item x="60"/>
        <item m="1" x="151"/>
        <item m="1" x="112"/>
        <item x="64"/>
        <item m="1" x="152"/>
        <item m="1" x="135"/>
        <item m="1" x="150"/>
        <item m="1" x="117"/>
        <item m="1" x="161"/>
        <item m="1" x="94"/>
        <item m="1" x="95"/>
        <item m="1" x="118"/>
        <item m="1" x="129"/>
        <item m="1" x="162"/>
        <item x="61"/>
        <item m="1" x="119"/>
        <item x="7"/>
        <item m="1" x="136"/>
        <item m="1" x="120"/>
        <item m="1" x="153"/>
        <item m="1" x="137"/>
        <item m="1" x="109"/>
        <item m="1" x="138"/>
        <item m="1" x="121"/>
        <item m="1" x="139"/>
        <item m="1" x="122"/>
        <item m="1" x="140"/>
        <item m="1" x="163"/>
        <item x="57"/>
        <item m="1" x="141"/>
        <item m="1" x="96"/>
        <item m="1" x="97"/>
        <item m="1" x="123"/>
        <item m="1" x="124"/>
        <item m="1" x="164"/>
        <item m="1" x="110"/>
        <item m="1" x="142"/>
        <item m="1" x="125"/>
        <item x="6"/>
        <item x="65"/>
        <item m="1" x="98"/>
        <item m="1" x="126"/>
        <item m="1" x="170"/>
        <item x="10"/>
        <item m="1" x="113"/>
        <item m="1" x="143"/>
        <item m="1" x="100"/>
        <item m="1" x="101"/>
        <item m="1" x="114"/>
        <item m="1" x="154"/>
        <item x="68"/>
        <item x="5"/>
        <item m="1" x="165"/>
        <item m="1" x="156"/>
        <item m="1" x="130"/>
        <item x="35"/>
        <item x="49"/>
        <item m="1" x="127"/>
        <item m="1" x="111"/>
        <item m="1" x="168"/>
        <item m="1" x="102"/>
        <item m="1" x="144"/>
        <item m="1" x="166"/>
        <item m="1" x="103"/>
        <item m="1" x="147"/>
        <item m="1" x="145"/>
        <item x="38"/>
        <item x="11"/>
        <item m="1" x="155"/>
        <item x="26"/>
        <item m="1" x="167"/>
        <item m="1" x="128"/>
        <item x="1"/>
        <item m="1" x="148"/>
        <item m="1" x="104"/>
        <item x="0"/>
        <item m="1" x="99"/>
        <item m="1" x="105"/>
        <item m="1" x="106"/>
        <item x="63"/>
        <item x="2"/>
        <item x="3"/>
        <item x="4"/>
        <item x="8"/>
        <item x="12"/>
        <item x="13"/>
        <item x="14"/>
        <item x="15"/>
        <item x="16"/>
        <item x="17"/>
        <item x="18"/>
        <item x="92"/>
        <item x="19"/>
        <item x="20"/>
        <item x="21"/>
        <item x="22"/>
        <item x="23"/>
        <item x="24"/>
        <item x="25"/>
        <item x="27"/>
        <item x="28"/>
        <item m="1" x="93"/>
        <item x="30"/>
        <item x="31"/>
        <item x="37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53"/>
        <item x="55"/>
        <item x="56"/>
        <item x="58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4"/>
        <item x="85"/>
        <item x="86"/>
        <item x="87"/>
        <item x="88"/>
        <item x="89"/>
        <item x="32"/>
        <item x="90"/>
        <item x="91"/>
        <item x="29"/>
        <item x="33"/>
        <item x="34"/>
        <item x="36"/>
        <item x="5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3"/>
    <field x="14"/>
  </rowFields>
  <rowItems count="45">
    <i>
      <x/>
      <x v="82"/>
      <x v="95"/>
    </i>
    <i t="default">
      <x/>
    </i>
    <i>
      <x v="1"/>
      <x v="47"/>
      <x v="87"/>
    </i>
    <i r="2">
      <x v="107"/>
    </i>
    <i r="1">
      <x v="35"/>
      <x v="71"/>
    </i>
    <i r="1">
      <x v="87"/>
      <x v="102"/>
    </i>
    <i r="1">
      <x v="88"/>
      <x v="13"/>
    </i>
    <i r="1">
      <x v="12"/>
      <x v="63"/>
    </i>
    <i r="1">
      <x v="90"/>
      <x v="106"/>
    </i>
    <i r="1">
      <x v="1"/>
      <x v="108"/>
    </i>
    <i r="1">
      <x v="64"/>
      <x v="36"/>
    </i>
    <i t="default">
      <x v="1"/>
    </i>
    <i>
      <x v="2"/>
      <x v="50"/>
      <x v="6"/>
    </i>
    <i r="2">
      <x v="167"/>
    </i>
    <i r="1">
      <x v="116"/>
      <x v="142"/>
    </i>
    <i r="1">
      <x v="93"/>
      <x v="112"/>
    </i>
    <i r="1">
      <x v="24"/>
      <x v="109"/>
    </i>
    <i r="1">
      <x v="114"/>
      <x v="139"/>
    </i>
    <i r="1">
      <x v="36"/>
      <x v="170"/>
    </i>
    <i r="1">
      <x v="111"/>
      <x v="135"/>
    </i>
    <i r="1">
      <x v="109"/>
      <x v="130"/>
    </i>
    <i r="1">
      <x v="58"/>
      <x v="16"/>
    </i>
    <i r="1">
      <x v="95"/>
      <x v="114"/>
    </i>
    <i r="1">
      <x v="25"/>
      <x v="136"/>
    </i>
    <i r="1">
      <x v="99"/>
      <x v="118"/>
    </i>
    <i r="1">
      <x v="136"/>
      <x v="163"/>
    </i>
    <i r="1">
      <x v="102"/>
      <x v="166"/>
    </i>
    <i r="1">
      <x v="112"/>
      <x v="137"/>
    </i>
    <i r="1">
      <x v="29"/>
      <x v="132"/>
    </i>
    <i r="1">
      <x v="101"/>
      <x v="120"/>
    </i>
    <i r="1">
      <x v="54"/>
      <x v="124"/>
    </i>
    <i r="1">
      <x v="105"/>
      <x v="126"/>
    </i>
    <i r="1">
      <x v="28"/>
      <x v="125"/>
    </i>
    <i r="1">
      <x v="110"/>
      <x v="134"/>
    </i>
    <i r="1">
      <x v="97"/>
      <x v="116"/>
    </i>
    <i r="1">
      <x v="59"/>
      <x v="133"/>
    </i>
    <i r="1">
      <x v="2"/>
      <x v="89"/>
    </i>
    <i r="1">
      <x v="108"/>
      <x v="129"/>
    </i>
    <i r="1">
      <x v="100"/>
      <x v="119"/>
    </i>
    <i r="1">
      <x v="82"/>
      <x v="95"/>
    </i>
    <i r="1">
      <x v="75"/>
      <x v="86"/>
    </i>
    <i r="1">
      <x v="107"/>
      <x v="128"/>
    </i>
    <i r="1">
      <x v="96"/>
      <x v="115"/>
    </i>
    <i t="default">
      <x v="2"/>
    </i>
    <i t="grand">
      <x/>
    </i>
  </rowItems>
  <colItems count="1">
    <i/>
  </colItems>
  <pageFields count="4">
    <pageField fld="8" hier="-1"/>
    <pageField fld="7" item="1" hier="-1"/>
    <pageField fld="11" item="1" hier="-1"/>
    <pageField fld="10" hier="-1"/>
  </pageFields>
  <dataFields count="1">
    <dataField name="Sum of Points4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860820-04A8-4C13-8184-E161BA84DD43}" name="PivotTable3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I6:K11" firstHeaderRow="1" firstDataRow="1" firstDataCol="2" rowPageCount="4" colPageCount="1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h="1"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25">
        <item x="3"/>
        <item x="1"/>
        <item x="5"/>
        <item x="7"/>
        <item x="9"/>
        <item x="11"/>
        <item x="13"/>
        <item x="19"/>
        <item x="21"/>
        <item x="23"/>
        <item x="0"/>
        <item x="20"/>
        <item x="22"/>
        <item x="4"/>
        <item x="6"/>
        <item x="8"/>
        <item x="10"/>
        <item x="14"/>
        <item x="16"/>
        <item x="17"/>
        <item x="2"/>
        <item x="12"/>
        <item x="18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83">
        <item x="23"/>
        <item x="19"/>
        <item x="60"/>
        <item x="70"/>
        <item x="64"/>
        <item x="15"/>
        <item x="21"/>
        <item x="25"/>
        <item x="1"/>
        <item x="66"/>
        <item x="80"/>
        <item x="10"/>
        <item x="48"/>
        <item x="57"/>
        <item x="17"/>
        <item x="40"/>
        <item x="73"/>
        <item x="31"/>
        <item x="42"/>
        <item x="16"/>
        <item x="14"/>
        <item x="50"/>
        <item x="49"/>
        <item x="13"/>
        <item x="22"/>
        <item x="38"/>
        <item x="28"/>
        <item x="45"/>
        <item x="55"/>
        <item x="72"/>
        <item x="18"/>
        <item x="65"/>
        <item x="62"/>
        <item x="47"/>
        <item x="4"/>
        <item x="5"/>
        <item x="39"/>
        <item x="53"/>
        <item x="24"/>
        <item x="74"/>
        <item x="63"/>
        <item x="52"/>
        <item x="27"/>
        <item x="68"/>
        <item x="78"/>
        <item x="59"/>
        <item x="12"/>
        <item x="33"/>
        <item x="11"/>
        <item x="32"/>
        <item x="3"/>
        <item x="44"/>
        <item x="51"/>
        <item x="36"/>
        <item x="56"/>
        <item x="81"/>
        <item x="61"/>
        <item x="41"/>
        <item x="9"/>
        <item x="46"/>
        <item x="26"/>
        <item x="82"/>
        <item x="54"/>
        <item x="77"/>
        <item x="79"/>
        <item x="76"/>
        <item x="7"/>
        <item x="75"/>
        <item x="2"/>
        <item x="8"/>
        <item x="30"/>
        <item x="35"/>
        <item x="67"/>
        <item x="29"/>
        <item x="69"/>
        <item x="71"/>
        <item x="43"/>
        <item x="34"/>
        <item x="37"/>
        <item x="58"/>
        <item x="20"/>
        <item x="6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94">
        <item x="13"/>
        <item x="70"/>
        <item x="79"/>
        <item x="20"/>
        <item x="3"/>
        <item x="83"/>
        <item x="59"/>
        <item x="71"/>
        <item x="84"/>
        <item x="74"/>
        <item x="9"/>
        <item x="48"/>
        <item x="73"/>
        <item x="62"/>
        <item x="24"/>
        <item x="82"/>
        <item x="69"/>
        <item x="85"/>
        <item x="60"/>
        <item x="32"/>
        <item x="36"/>
        <item x="91"/>
        <item x="16"/>
        <item x="37"/>
        <item x="64"/>
        <item x="75"/>
        <item x="88"/>
        <item x="77"/>
        <item x="80"/>
        <item x="39"/>
        <item x="61"/>
        <item x="46"/>
        <item x="19"/>
        <item x="7"/>
        <item x="78"/>
        <item x="18"/>
        <item x="53"/>
        <item x="89"/>
        <item x="41"/>
        <item x="90"/>
        <item x="28"/>
        <item x="21"/>
        <item x="54"/>
        <item x="57"/>
        <item x="86"/>
        <item x="81"/>
        <item x="33"/>
        <item x="45"/>
        <item x="22"/>
        <item x="23"/>
        <item x="17"/>
        <item x="55"/>
        <item x="34"/>
        <item x="51"/>
        <item x="56"/>
        <item x="6"/>
        <item x="65"/>
        <item x="50"/>
        <item x="27"/>
        <item x="10"/>
        <item x="87"/>
        <item x="14"/>
        <item x="68"/>
        <item x="5"/>
        <item x="31"/>
        <item x="12"/>
        <item x="92"/>
        <item x="2"/>
        <item x="40"/>
        <item x="35"/>
        <item x="49"/>
        <item x="29"/>
        <item x="4"/>
        <item x="15"/>
        <item x="63"/>
        <item x="52"/>
        <item x="25"/>
        <item x="38"/>
        <item x="66"/>
        <item x="72"/>
        <item x="8"/>
        <item x="47"/>
        <item x="11"/>
        <item x="26"/>
        <item x="76"/>
        <item x="42"/>
        <item x="43"/>
        <item x="67"/>
        <item x="58"/>
        <item x="1"/>
        <item x="30"/>
        <item x="44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43">
        <item m="1" x="27"/>
        <item m="1" x="34"/>
        <item m="1" x="32"/>
        <item m="1" x="37"/>
        <item m="1" x="39"/>
        <item x="9"/>
        <item x="4"/>
        <item m="1" x="35"/>
        <item x="17"/>
        <item x="22"/>
        <item x="1"/>
        <item x="23"/>
        <item x="13"/>
        <item x="18"/>
        <item x="19"/>
        <item x="6"/>
        <item m="1" x="41"/>
        <item m="1" x="31"/>
        <item m="1" x="38"/>
        <item m="1" x="30"/>
        <item m="1" x="40"/>
        <item x="14"/>
        <item m="1" x="29"/>
        <item x="16"/>
        <item m="1" x="28"/>
        <item x="3"/>
        <item x="7"/>
        <item x="2"/>
        <item x="15"/>
        <item m="1" x="36"/>
        <item x="5"/>
        <item m="1" x="33"/>
        <item x="24"/>
        <item x="0"/>
        <item x="8"/>
        <item x="10"/>
        <item x="11"/>
        <item m="1" x="26"/>
        <item x="12"/>
        <item m="1" x="25"/>
        <item x="20"/>
        <item x="2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3"/>
    <field x="14"/>
  </rowFields>
  <rowItems count="5">
    <i>
      <x v="75"/>
      <x v="28"/>
    </i>
    <i>
      <x v="41"/>
      <x v="42"/>
    </i>
    <i>
      <x v="16"/>
      <x v="15"/>
    </i>
    <i>
      <x v="7"/>
      <x v="83"/>
    </i>
    <i t="grand">
      <x/>
    </i>
  </rowItems>
  <colItems count="1">
    <i/>
  </colItems>
  <pageFields count="4">
    <pageField fld="11" hier="-1"/>
    <pageField fld="10" hier="-1"/>
    <pageField fld="7" hier="-1"/>
    <pageField fld="15" item="26" hier="-1"/>
  </pageFields>
  <dataFields count="1">
    <dataField name="Sum of Points4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0BCE94-1C29-4002-AD48-BA83FF30D852}" name="PivotTable3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B23:C47" firstHeaderRow="1" firstDataRow="1" firstDataCol="1" rowPageCount="3" colPageCount="1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h="1"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25">
        <item x="3"/>
        <item x="1"/>
        <item x="5"/>
        <item x="7"/>
        <item x="9"/>
        <item x="11"/>
        <item x="13"/>
        <item x="19"/>
        <item x="21"/>
        <item x="23"/>
        <item x="0"/>
        <item x="20"/>
        <item x="22"/>
        <item x="4"/>
        <item x="6"/>
        <item x="8"/>
        <item x="10"/>
        <item x="14"/>
        <item x="16"/>
        <item x="17"/>
        <item x="2"/>
        <item x="12"/>
        <item x="18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>
      <items count="43">
        <item m="1" x="27"/>
        <item m="1" x="34"/>
        <item m="1" x="32"/>
        <item m="1" x="37"/>
        <item m="1" x="39"/>
        <item x="9"/>
        <item x="4"/>
        <item m="1" x="35"/>
        <item x="17"/>
        <item x="22"/>
        <item x="1"/>
        <item x="23"/>
        <item x="13"/>
        <item x="18"/>
        <item x="19"/>
        <item x="6"/>
        <item m="1" x="41"/>
        <item m="1" x="31"/>
        <item m="1" x="38"/>
        <item m="1" x="30"/>
        <item m="1" x="40"/>
        <item x="14"/>
        <item m="1" x="29"/>
        <item x="16"/>
        <item m="1" x="28"/>
        <item x="3"/>
        <item x="7"/>
        <item x="2"/>
        <item x="15"/>
        <item m="1" x="36"/>
        <item x="5"/>
        <item m="1" x="33"/>
        <item x="24"/>
        <item x="0"/>
        <item x="8"/>
        <item x="10"/>
        <item x="11"/>
        <item m="1" x="26"/>
        <item x="12"/>
        <item m="1" x="25"/>
        <item x="20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5"/>
  </rowFields>
  <rowItems count="24">
    <i>
      <x v="25"/>
    </i>
    <i>
      <x v="15"/>
    </i>
    <i>
      <x v="12"/>
    </i>
    <i>
      <x v="26"/>
    </i>
    <i>
      <x v="13"/>
    </i>
    <i>
      <x v="23"/>
    </i>
    <i>
      <x v="21"/>
    </i>
    <i>
      <x v="28"/>
    </i>
    <i>
      <x v="5"/>
    </i>
    <i>
      <x v="34"/>
    </i>
    <i>
      <x v="38"/>
    </i>
    <i>
      <x v="6"/>
    </i>
    <i>
      <x v="11"/>
    </i>
    <i>
      <x v="36"/>
    </i>
    <i>
      <x v="14"/>
    </i>
    <i>
      <x v="33"/>
    </i>
    <i>
      <x v="10"/>
    </i>
    <i>
      <x v="35"/>
    </i>
    <i>
      <x v="40"/>
    </i>
    <i>
      <x v="27"/>
    </i>
    <i>
      <x v="32"/>
    </i>
    <i>
      <x v="8"/>
    </i>
    <i>
      <x v="30"/>
    </i>
    <i t="grand">
      <x/>
    </i>
  </rowItems>
  <colItems count="1">
    <i/>
  </colItems>
  <pageFields count="3">
    <pageField fld="11" hier="-1"/>
    <pageField fld="10" hier="-1"/>
    <pageField fld="7" hier="-1"/>
  </pageFields>
  <dataFields count="1">
    <dataField name="Count of No" fld="12" subtotal="count" baseField="14" baseItem="5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F916FB-01FB-45C0-AA83-E3F2A1E3427B}" name="PivotTable2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B4:C31" firstHeaderRow="1" firstDataRow="1" firstDataCol="1" rowPageCount="2" colPageCount="1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3">
        <item x="0"/>
        <item m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multipleItemSelectionAllowed="1" showAll="0">
      <items count="33">
        <item x="3"/>
        <item x="1"/>
        <item x="5"/>
        <item x="7"/>
        <item x="9"/>
        <item x="11"/>
        <item x="13"/>
        <item x="15"/>
        <item x="19"/>
        <item x="21"/>
        <item x="23"/>
        <item x="25"/>
        <item x="0"/>
        <item m="1" x="26"/>
        <item x="20"/>
        <item x="22"/>
        <item x="24"/>
        <item x="4"/>
        <item x="6"/>
        <item x="8"/>
        <item x="10"/>
        <item x="14"/>
        <item x="16"/>
        <item x="17"/>
        <item x="2"/>
        <item m="1" x="27"/>
        <item m="1" x="29"/>
        <item m="1" x="30"/>
        <item m="1" x="31"/>
        <item x="12"/>
        <item m="1" x="28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9"/>
    </i>
    <i>
      <x v="31"/>
    </i>
    <i t="grand">
      <x/>
    </i>
  </rowItems>
  <colItems count="1">
    <i/>
  </colItems>
  <pageFields count="2">
    <pageField fld="8" hier="-1"/>
    <pageField fld="7" item="1" hier="-1"/>
  </pageFields>
  <dataFields count="1">
    <dataField name="Count of No" fld="12" subtotal="count" baseField="10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B8192B-B50C-4A4B-AE23-D221D296E895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compact="0" compactData="0" multipleFieldFilters="0">
  <location ref="A1:D93" firstHeaderRow="1" firstDataRow="1" firstDataCol="4"/>
  <pivotFields count="2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25">
        <item x="3"/>
        <item x="1"/>
        <item x="5"/>
        <item x="7"/>
        <item x="9"/>
        <item x="11"/>
        <item x="13"/>
        <item x="19"/>
        <item x="21"/>
        <item x="23"/>
        <item x="0"/>
        <item x="20"/>
        <item x="22"/>
        <item x="4"/>
        <item x="6"/>
        <item x="8"/>
        <item x="10"/>
        <item x="14"/>
        <item x="16"/>
        <item x="17"/>
        <item x="2"/>
        <item x="12"/>
        <item x="18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16">
        <item x="77"/>
        <item x="14"/>
        <item x="71"/>
        <item x="80"/>
        <item x="21"/>
        <item x="3"/>
        <item x="84"/>
        <item x="60"/>
        <item x="72"/>
        <item x="85"/>
        <item x="75"/>
        <item x="10"/>
        <item x="49"/>
        <item x="74"/>
        <item x="25"/>
        <item x="83"/>
        <item x="70"/>
        <item x="86"/>
        <item x="61"/>
        <item x="33"/>
        <item x="92"/>
        <item x="38"/>
        <item x="65"/>
        <item x="76"/>
        <item x="89"/>
        <item x="78"/>
        <item x="40"/>
        <item x="62"/>
        <item x="47"/>
        <item x="20"/>
        <item x="8"/>
        <item x="79"/>
        <item x="19"/>
        <item x="54"/>
        <item x="90"/>
        <item x="42"/>
        <item x="91"/>
        <item x="29"/>
        <item x="22"/>
        <item x="58"/>
        <item x="87"/>
        <item x="82"/>
        <item x="24"/>
        <item x="18"/>
        <item x="56"/>
        <item x="52"/>
        <item x="57"/>
        <item x="66"/>
        <item x="51"/>
        <item x="28"/>
        <item x="11"/>
        <item x="88"/>
        <item x="15"/>
        <item x="69"/>
        <item x="5"/>
        <item x="32"/>
        <item x="13"/>
        <item x="7"/>
        <item x="2"/>
        <item x="30"/>
        <item x="4"/>
        <item x="16"/>
        <item x="64"/>
        <item x="53"/>
        <item x="26"/>
        <item x="73"/>
        <item x="48"/>
        <item x="12"/>
        <item x="27"/>
        <item x="43"/>
        <item x="44"/>
        <item x="68"/>
        <item x="59"/>
        <item x="1"/>
        <item x="6"/>
        <item x="34"/>
        <item x="55"/>
        <item x="35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4"/>
        <item m="1" x="100"/>
        <item m="1" x="96"/>
        <item m="1" x="115"/>
        <item m="1" x="97"/>
        <item m="1" x="113"/>
        <item m="1" x="99"/>
        <item h="1" x="0"/>
        <item m="1" x="93"/>
        <item m="1" x="94"/>
        <item m="1" x="95"/>
        <item m="1" x="98"/>
        <item x="9"/>
        <item x="17"/>
        <item x="23"/>
        <item x="31"/>
        <item x="39"/>
        <item x="41"/>
        <item x="45"/>
        <item x="46"/>
        <item x="50"/>
        <item x="63"/>
        <item x="67"/>
        <item x="81"/>
        <item x="36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0">
        <item m="1" x="107"/>
        <item x="16"/>
        <item x="26"/>
        <item m="1" x="100"/>
        <item x="1"/>
        <item m="1" x="136"/>
        <item m="1" x="125"/>
        <item m="1" x="119"/>
        <item m="1" x="97"/>
        <item m="1" x="117"/>
        <item m="1" x="128"/>
        <item m="1" x="108"/>
        <item x="11"/>
        <item x="49"/>
        <item x="58"/>
        <item m="1" x="124"/>
        <item x="74"/>
        <item m="1" x="132"/>
        <item m="1" x="103"/>
        <item m="1" x="104"/>
        <item m="1" x="123"/>
        <item m="1" x="133"/>
        <item m="1" x="130"/>
        <item m="1" x="92"/>
        <item x="17"/>
        <item x="51"/>
        <item m="1" x="121"/>
        <item m="1" x="138"/>
        <item x="39"/>
        <item x="46"/>
        <item x="56"/>
        <item m="1" x="131"/>
        <item m="1" x="109"/>
        <item m="1" x="84"/>
        <item m="1" x="129"/>
        <item x="5"/>
        <item x="53"/>
        <item m="1" x="99"/>
        <item m="1" x="139"/>
        <item m="1" x="98"/>
        <item m="1" x="86"/>
        <item m="1" x="113"/>
        <item m="1" x="88"/>
        <item m="1" x="116"/>
        <item m="1" x="126"/>
        <item x="13"/>
        <item m="1" x="122"/>
        <item x="12"/>
        <item m="1" x="96"/>
        <item m="1" x="94"/>
        <item x="33"/>
        <item m="1" x="90"/>
        <item m="1" x="95"/>
        <item x="45"/>
        <item x="37"/>
        <item m="1" x="106"/>
        <item m="1" x="111"/>
        <item m="1" x="102"/>
        <item x="57"/>
        <item x="47"/>
        <item m="1" x="105"/>
        <item x="78"/>
        <item x="80"/>
        <item m="1" x="120"/>
        <item x="8"/>
        <item m="1" x="137"/>
        <item m="1" x="83"/>
        <item x="9"/>
        <item m="1" x="127"/>
        <item m="1" x="110"/>
        <item m="1" x="114"/>
        <item m="1" x="93"/>
        <item m="1" x="118"/>
        <item m="1" x="135"/>
        <item m="1" x="134"/>
        <item x="38"/>
        <item m="1" x="115"/>
        <item m="1" x="101"/>
        <item m="1" x="87"/>
        <item m="1" x="112"/>
        <item m="1" x="89"/>
        <item x="6"/>
        <item x="0"/>
        <item m="1" x="85"/>
        <item m="1" x="91"/>
        <item x="2"/>
        <item x="3"/>
        <item x="4"/>
        <item x="10"/>
        <item x="14"/>
        <item x="15"/>
        <item x="18"/>
        <item x="7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40"/>
        <item x="41"/>
        <item x="42"/>
        <item x="43"/>
        <item x="44"/>
        <item x="48"/>
        <item x="50"/>
        <item x="52"/>
        <item x="34"/>
        <item x="54"/>
        <item x="55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9"/>
        <item x="81"/>
        <item x="32"/>
        <item x="82"/>
        <item x="35"/>
        <item x="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70">
        <item m="1" x="106"/>
        <item m="1" x="130"/>
        <item m="1" x="157"/>
        <item m="1" x="107"/>
        <item m="1" x="131"/>
        <item x="84"/>
        <item x="60"/>
        <item m="1" x="132"/>
        <item m="1" x="156"/>
        <item m="1" x="133"/>
        <item m="1" x="114"/>
        <item m="1" x="158"/>
        <item m="1" x="148"/>
        <item x="10"/>
        <item m="1" x="145"/>
        <item m="1" x="159"/>
        <item x="63"/>
        <item x="83"/>
        <item m="1" x="115"/>
        <item m="1" x="168"/>
        <item x="61"/>
        <item m="1" x="150"/>
        <item m="1" x="111"/>
        <item x="65"/>
        <item m="1" x="151"/>
        <item m="1" x="134"/>
        <item m="1" x="149"/>
        <item m="1" x="116"/>
        <item m="1" x="160"/>
        <item m="1" x="93"/>
        <item m="1" x="94"/>
        <item m="1" x="117"/>
        <item m="1" x="128"/>
        <item m="1" x="161"/>
        <item x="62"/>
        <item m="1" x="118"/>
        <item x="8"/>
        <item m="1" x="135"/>
        <item m="1" x="119"/>
        <item m="1" x="152"/>
        <item m="1" x="136"/>
        <item m="1" x="108"/>
        <item m="1" x="137"/>
        <item m="1" x="120"/>
        <item m="1" x="138"/>
        <item m="1" x="121"/>
        <item m="1" x="139"/>
        <item m="1" x="162"/>
        <item x="58"/>
        <item m="1" x="140"/>
        <item m="1" x="95"/>
        <item m="1" x="96"/>
        <item m="1" x="122"/>
        <item m="1" x="123"/>
        <item m="1" x="163"/>
        <item m="1" x="109"/>
        <item m="1" x="141"/>
        <item m="1" x="124"/>
        <item x="6"/>
        <item x="66"/>
        <item m="1" x="97"/>
        <item m="1" x="125"/>
        <item m="1" x="169"/>
        <item x="11"/>
        <item m="1" x="112"/>
        <item m="1" x="142"/>
        <item m="1" x="99"/>
        <item m="1" x="100"/>
        <item m="1" x="113"/>
        <item m="1" x="153"/>
        <item x="69"/>
        <item x="5"/>
        <item m="1" x="164"/>
        <item m="1" x="155"/>
        <item m="1" x="129"/>
        <item x="36"/>
        <item x="50"/>
        <item m="1" x="126"/>
        <item m="1" x="110"/>
        <item m="1" x="167"/>
        <item m="1" x="101"/>
        <item m="1" x="143"/>
        <item m="1" x="165"/>
        <item m="1" x="102"/>
        <item m="1" x="146"/>
        <item m="1" x="144"/>
        <item x="39"/>
        <item x="12"/>
        <item m="1" x="154"/>
        <item x="27"/>
        <item m="1" x="166"/>
        <item m="1" x="127"/>
        <item x="1"/>
        <item m="1" x="147"/>
        <item m="1" x="103"/>
        <item x="0"/>
        <item m="1" x="98"/>
        <item m="1" x="104"/>
        <item m="1" x="105"/>
        <item x="64"/>
        <item x="2"/>
        <item x="3"/>
        <item x="4"/>
        <item x="9"/>
        <item x="13"/>
        <item x="14"/>
        <item x="15"/>
        <item x="16"/>
        <item x="17"/>
        <item x="18"/>
        <item x="19"/>
        <item x="7"/>
        <item x="20"/>
        <item x="21"/>
        <item x="22"/>
        <item x="23"/>
        <item x="24"/>
        <item x="25"/>
        <item x="26"/>
        <item x="28"/>
        <item x="29"/>
        <item x="30"/>
        <item x="31"/>
        <item x="32"/>
        <item x="38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6"/>
        <item x="57"/>
        <item x="59"/>
        <item x="67"/>
        <item x="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33"/>
        <item x="91"/>
        <item x="92"/>
        <item x="34"/>
        <item x="35"/>
        <item x="37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2"/>
    <field x="13"/>
    <field x="14"/>
    <field x="10"/>
  </rowFields>
  <rowItems count="92">
    <i>
      <x/>
      <x v="125"/>
      <x v="151"/>
      <x v="7"/>
    </i>
    <i>
      <x v="1"/>
      <x v="89"/>
      <x v="105"/>
      <x v="3"/>
    </i>
    <i>
      <x v="2"/>
      <x v="119"/>
      <x v="145"/>
      <x v="7"/>
    </i>
    <i>
      <x v="3"/>
      <x v="128"/>
      <x v="154"/>
      <x v="8"/>
    </i>
    <i>
      <x v="4"/>
      <x v="94"/>
      <x v="113"/>
      <x v="4"/>
    </i>
    <i>
      <x v="5"/>
      <x v="86"/>
      <x v="101"/>
      <x v="1"/>
    </i>
    <i>
      <x v="6"/>
      <x v="131"/>
      <x v="5"/>
      <x v="9"/>
    </i>
    <i>
      <x v="7"/>
      <x v="50"/>
      <x v="6"/>
      <x v="6"/>
    </i>
    <i>
      <x v="8"/>
      <x v="120"/>
      <x v="146"/>
      <x v="7"/>
    </i>
    <i>
      <x v="9"/>
      <x v="132"/>
      <x v="157"/>
      <x v="9"/>
    </i>
    <i>
      <x v="10"/>
      <x v="123"/>
      <x v="149"/>
      <x v="7"/>
    </i>
    <i>
      <x v="11"/>
      <x v="88"/>
      <x v="13"/>
      <x v="2"/>
    </i>
    <i>
      <x v="12"/>
      <x v="110"/>
      <x v="134"/>
      <x v="5"/>
    </i>
    <i>
      <x v="13"/>
      <x v="122"/>
      <x v="148"/>
      <x v="7"/>
    </i>
    <i>
      <x v="14"/>
      <x v="98"/>
      <x v="117"/>
      <x v="4"/>
    </i>
    <i>
      <x v="15"/>
      <x v="16"/>
      <x v="17"/>
      <x v="9"/>
    </i>
    <i>
      <x v="16"/>
      <x v="118"/>
      <x v="144"/>
      <x v="7"/>
    </i>
    <i>
      <x v="17"/>
      <x v="133"/>
      <x v="158"/>
      <x v="9"/>
    </i>
    <i>
      <x v="18"/>
      <x v="30"/>
      <x v="20"/>
      <x v="6"/>
    </i>
    <i>
      <x v="19"/>
      <x v="136"/>
      <x v="163"/>
      <x v="4"/>
    </i>
    <i>
      <x v="20"/>
      <x v="1"/>
      <x v="165"/>
      <x v="9"/>
    </i>
    <i>
      <x v="21"/>
      <x v="54"/>
      <x v="124"/>
      <x v="5"/>
    </i>
    <i>
      <x v="22"/>
      <x v="36"/>
      <x v="23"/>
      <x v="23"/>
    </i>
    <i>
      <x v="23"/>
      <x v="124"/>
      <x v="150"/>
      <x v="7"/>
    </i>
    <i>
      <x v="24"/>
      <x v="62"/>
      <x v="161"/>
      <x v="9"/>
    </i>
    <i>
      <x v="25"/>
      <x v="126"/>
      <x v="152"/>
      <x v="7"/>
    </i>
    <i>
      <x v="26"/>
      <x v="28"/>
      <x v="125"/>
      <x v="5"/>
    </i>
    <i>
      <x v="27"/>
      <x v="59"/>
      <x v="34"/>
      <x v="6"/>
    </i>
    <i>
      <x v="28"/>
      <x v="29"/>
      <x v="132"/>
      <x v="5"/>
    </i>
    <i>
      <x v="29"/>
      <x v="93"/>
      <x v="112"/>
      <x v="4"/>
    </i>
    <i>
      <x v="30"/>
      <x v="64"/>
      <x v="36"/>
      <x v="2"/>
    </i>
    <i>
      <x v="31"/>
      <x v="127"/>
      <x v="153"/>
      <x v="8"/>
    </i>
    <i>
      <x v="32"/>
      <x v="91"/>
      <x v="110"/>
      <x v="4"/>
    </i>
    <i>
      <x v="33"/>
      <x v="113"/>
      <x v="138"/>
      <x v="5"/>
    </i>
    <i>
      <x v="34"/>
      <x v="135"/>
      <x v="162"/>
      <x v="9"/>
    </i>
    <i>
      <x v="35"/>
      <x v="106"/>
      <x v="127"/>
      <x v="5"/>
    </i>
    <i>
      <x v="36"/>
      <x v="137"/>
      <x v="164"/>
      <x v="9"/>
    </i>
    <i>
      <x v="37"/>
      <x v="101"/>
      <x v="120"/>
      <x v="4"/>
    </i>
    <i>
      <x v="38"/>
      <x v="95"/>
      <x v="114"/>
      <x v="4"/>
    </i>
    <i>
      <x v="39"/>
      <x v="75"/>
      <x v="48"/>
      <x v="6"/>
    </i>
    <i>
      <x v="40"/>
      <x v="61"/>
      <x v="159"/>
      <x v="9"/>
    </i>
    <i>
      <x v="41"/>
      <x v="130"/>
      <x v="156"/>
      <x v="9"/>
    </i>
    <i>
      <x v="42"/>
      <x v="97"/>
      <x v="116"/>
      <x v="4"/>
    </i>
    <i>
      <x v="43"/>
      <x v="24"/>
      <x v="109"/>
      <x v="4"/>
    </i>
    <i>
      <x v="44"/>
      <x v="114"/>
      <x v="139"/>
      <x v="6"/>
    </i>
    <i>
      <x v="45"/>
      <x v="25"/>
      <x v="136"/>
      <x v="5"/>
    </i>
    <i>
      <x v="46"/>
      <x v="53"/>
      <x v="140"/>
      <x v="6"/>
    </i>
    <i>
      <x v="47"/>
      <x v="14"/>
      <x v="59"/>
      <x v="23"/>
    </i>
    <i>
      <x v="48"/>
      <x v="111"/>
      <x v="135"/>
      <x v="5"/>
    </i>
    <i>
      <x v="49"/>
      <x v="100"/>
      <x v="119"/>
      <x v="4"/>
    </i>
    <i>
      <x v="50"/>
      <x v="12"/>
      <x v="63"/>
      <x v="2"/>
    </i>
    <i>
      <x v="51"/>
      <x v="134"/>
      <x v="160"/>
      <x v="9"/>
    </i>
    <i>
      <x v="52"/>
      <x v="90"/>
      <x v="106"/>
      <x v="3"/>
    </i>
    <i>
      <x v="53"/>
      <x v="4"/>
      <x v="70"/>
      <x v="7"/>
    </i>
    <i>
      <x v="54"/>
      <x v="35"/>
      <x v="71"/>
      <x v="1"/>
    </i>
    <i>
      <x v="55"/>
      <x v="104"/>
      <x v="123"/>
      <x v="4"/>
    </i>
    <i>
      <x v="56"/>
      <x v="45"/>
      <x v="104"/>
      <x v="3"/>
    </i>
    <i>
      <x v="57"/>
      <x v="92"/>
      <x v="111"/>
      <x v="20"/>
    </i>
    <i>
      <x v="58"/>
      <x v="85"/>
      <x v="100"/>
      <x v="1"/>
    </i>
    <i>
      <x v="59"/>
      <x v="102"/>
      <x v="121"/>
      <x v="4"/>
    </i>
    <i>
      <x v="60"/>
      <x v="87"/>
      <x v="102"/>
      <x v="1"/>
    </i>
    <i>
      <x v="61"/>
      <x v="47"/>
      <x v="107"/>
      <x v="3"/>
    </i>
    <i>
      <x v="62"/>
      <x v="50"/>
      <x v="99"/>
      <x v="23"/>
    </i>
    <i>
      <x v="63"/>
      <x v="112"/>
      <x v="137"/>
      <x v="5"/>
    </i>
    <i>
      <x v="64"/>
      <x v="99"/>
      <x v="118"/>
      <x v="4"/>
    </i>
    <i>
      <x v="65"/>
      <x v="121"/>
      <x v="147"/>
      <x v="7"/>
    </i>
    <i>
      <x v="66"/>
      <x v="59"/>
      <x v="133"/>
      <x v="5"/>
    </i>
    <i>
      <x v="67"/>
      <x v="47"/>
      <x v="87"/>
      <x v="2"/>
    </i>
    <i>
      <x v="68"/>
      <x v="2"/>
      <x v="89"/>
      <x v="4"/>
    </i>
    <i>
      <x v="69"/>
      <x v="107"/>
      <x v="128"/>
      <x v="5"/>
    </i>
    <i>
      <x v="70"/>
      <x v="108"/>
      <x v="129"/>
      <x v="5"/>
    </i>
    <i>
      <x v="71"/>
      <x v="117"/>
      <x v="143"/>
      <x v="23"/>
    </i>
    <i>
      <x v="72"/>
      <x v="115"/>
      <x v="141"/>
      <x v="6"/>
    </i>
    <i>
      <x v="73"/>
      <x v="4"/>
      <x v="92"/>
      <x v="1"/>
    </i>
    <i>
      <x v="74"/>
      <x v="81"/>
      <x v="58"/>
      <x v="1"/>
    </i>
    <i>
      <x v="75"/>
      <x v="50"/>
      <x v="166"/>
      <x v="4"/>
    </i>
    <i>
      <x v="76"/>
      <x v="36"/>
      <x v="169"/>
      <x v="5"/>
    </i>
    <i>
      <x v="77"/>
      <x v="113"/>
      <x v="167"/>
      <x v="4"/>
    </i>
    <i>
      <x v="102"/>
      <x v="67"/>
      <x v="103"/>
      <x v="2"/>
    </i>
    <i>
      <x v="103"/>
      <x v="1"/>
      <x v="108"/>
      <x v="3"/>
    </i>
    <i>
      <x v="104"/>
      <x v="96"/>
      <x v="115"/>
      <x v="4"/>
    </i>
    <i>
      <x v="105"/>
      <x v="103"/>
      <x v="122"/>
      <x v="4"/>
    </i>
    <i>
      <x v="106"/>
      <x v="75"/>
      <x v="86"/>
      <x v="5"/>
    </i>
    <i>
      <x v="107"/>
      <x v="105"/>
      <x v="126"/>
      <x v="5"/>
    </i>
    <i>
      <x v="108"/>
      <x v="109"/>
      <x v="130"/>
      <x v="5"/>
    </i>
    <i>
      <x v="109"/>
      <x v="53"/>
      <x v="131"/>
      <x v="5"/>
    </i>
    <i>
      <x v="110"/>
      <x v="13"/>
      <x v="76"/>
      <x v="5"/>
    </i>
    <i>
      <x v="111"/>
      <x v="58"/>
      <x v="16"/>
      <x v="23"/>
    </i>
    <i>
      <x v="112"/>
      <x v="116"/>
      <x v="142"/>
      <x v="23"/>
    </i>
    <i>
      <x v="113"/>
      <x v="129"/>
      <x v="155"/>
      <x v="8"/>
    </i>
    <i>
      <x v="114"/>
      <x v="138"/>
      <x v="75"/>
      <x v="4"/>
    </i>
    <i>
      <x v="115"/>
      <x v="139"/>
      <x v="168"/>
      <x v="4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MHJ">
  <a:themeElements>
    <a:clrScheme name="Testing">
      <a:dk1>
        <a:sysClr val="windowText" lastClr="000000"/>
      </a:dk1>
      <a:lt1>
        <a:sysClr val="window" lastClr="FFFFFF"/>
      </a:lt1>
      <a:dk2>
        <a:srgbClr val="766A65"/>
      </a:dk2>
      <a:lt2>
        <a:srgbClr val="C1A5A9"/>
      </a:lt2>
      <a:accent1>
        <a:srgbClr val="4B3048"/>
      </a:accent1>
      <a:accent2>
        <a:srgbClr val="C7B2D6"/>
      </a:accent2>
      <a:accent3>
        <a:srgbClr val="766A65"/>
      </a:accent3>
      <a:accent4>
        <a:srgbClr val="B00060"/>
      </a:accent4>
      <a:accent5>
        <a:srgbClr val="F08CAE"/>
      </a:accent5>
      <a:accent6>
        <a:srgbClr val="9A4C95"/>
      </a:accent6>
      <a:hlink>
        <a:srgbClr val="0A84FF"/>
      </a:hlink>
      <a:folHlink>
        <a:srgbClr val="00336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.bin"/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ivotTable" Target="../pivotTables/pivotTable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8DCA7-AB1D-4A50-9285-69517E9EB2CD}">
  <sheetPr>
    <pageSetUpPr fitToPage="1"/>
  </sheetPr>
  <dimension ref="A1:AF293"/>
  <sheetViews>
    <sheetView showGridLines="0" tabSelected="1" topLeftCell="G1" zoomScaleNormal="100" workbookViewId="0">
      <pane ySplit="5" topLeftCell="A6" activePane="bottomLeft" state="frozen"/>
      <selection pane="bottomLeft" activeCell="R31" sqref="R31"/>
    </sheetView>
  </sheetViews>
  <sheetFormatPr defaultRowHeight="15" outlineLevelRow="2" outlineLevelCol="1" x14ac:dyDescent="0.25"/>
  <cols>
    <col min="1" max="3" width="5.5703125" hidden="1" customWidth="1" outlineLevel="1"/>
    <col min="4" max="6" width="4.28515625" hidden="1" customWidth="1" outlineLevel="1"/>
    <col min="7" max="7" width="4.28515625" style="2" customWidth="1" collapsed="1"/>
    <col min="8" max="10" width="4.28515625" style="2" customWidth="1"/>
    <col min="11" max="11" width="4.5703125" style="2" customWidth="1"/>
    <col min="12" max="12" width="5.7109375" style="69" hidden="1" customWidth="1" outlineLevel="1"/>
    <col min="13" max="13" width="10.7109375" hidden="1" customWidth="1" outlineLevel="1"/>
    <col min="14" max="14" width="2.42578125" customWidth="1" collapsed="1"/>
    <col min="15" max="15" width="5" customWidth="1"/>
    <col min="16" max="16" width="5.7109375" customWidth="1"/>
    <col min="17" max="17" width="20.7109375" bestFit="1" customWidth="1"/>
    <col min="18" max="18" width="31.42578125" customWidth="1"/>
    <col min="19" max="19" width="27.85546875" bestFit="1" customWidth="1"/>
    <col min="20" max="20" width="11.5703125" customWidth="1"/>
    <col min="21" max="29" width="7.140625" customWidth="1"/>
    <col min="30" max="30" width="9.7109375" customWidth="1"/>
    <col min="32" max="32" width="6.5703125" customWidth="1"/>
  </cols>
  <sheetData>
    <row r="1" spans="1:32" ht="21.75" thickBot="1" x14ac:dyDescent="0.4">
      <c r="G1" s="39" t="s">
        <v>65</v>
      </c>
    </row>
    <row r="2" spans="1:32" ht="15.75" x14ac:dyDescent="0.25">
      <c r="G2" s="40" t="s">
        <v>169</v>
      </c>
      <c r="AD2" s="41" t="s">
        <v>66</v>
      </c>
      <c r="AE2" s="42"/>
    </row>
    <row r="3" spans="1:32" ht="19.5" thickBot="1" x14ac:dyDescent="0.35">
      <c r="U3" s="229" t="s">
        <v>354</v>
      </c>
      <c r="AD3" s="43">
        <f ca="1">NOW()</f>
        <v>45326.669912384263</v>
      </c>
      <c r="AE3" s="44"/>
    </row>
    <row r="4" spans="1:32" ht="15.75" thickBot="1" x14ac:dyDescent="0.3">
      <c r="G4" s="37" t="s">
        <v>129</v>
      </c>
      <c r="H4" s="1"/>
      <c r="I4" s="1"/>
      <c r="J4" s="1"/>
      <c r="K4" s="1"/>
      <c r="U4" s="3" t="str">
        <f>Classes!$J$3</f>
        <v>AM7</v>
      </c>
      <c r="V4" s="4"/>
      <c r="W4" s="5"/>
      <c r="X4" s="3" t="str">
        <f>Classes!$J$4</f>
        <v>AM6</v>
      </c>
      <c r="Y4" s="4"/>
      <c r="Z4" s="5"/>
      <c r="AA4" s="3" t="str">
        <f>Classes!$J$5</f>
        <v>Two Phase</v>
      </c>
      <c r="AB4" s="4"/>
      <c r="AC4" s="5"/>
      <c r="AD4" s="25" t="s">
        <v>12</v>
      </c>
      <c r="AE4" s="25" t="s">
        <v>13</v>
      </c>
      <c r="AF4" s="25" t="s">
        <v>14</v>
      </c>
    </row>
    <row r="5" spans="1:32" ht="15.75" thickBot="1" x14ac:dyDescent="0.3">
      <c r="A5" s="9" t="s">
        <v>0</v>
      </c>
      <c r="B5" s="9" t="s">
        <v>1</v>
      </c>
      <c r="C5" s="62" t="s">
        <v>2</v>
      </c>
      <c r="D5" s="9" t="s">
        <v>0</v>
      </c>
      <c r="E5" s="9" t="s">
        <v>1</v>
      </c>
      <c r="F5" s="62" t="s">
        <v>2</v>
      </c>
      <c r="G5" s="36" t="str">
        <f>Classes!I3</f>
        <v>AM7</v>
      </c>
      <c r="H5" s="36" t="str">
        <f>Classes!I4</f>
        <v>AM6</v>
      </c>
      <c r="I5" s="36" t="str">
        <f>Classes!I5</f>
        <v>2Phs</v>
      </c>
      <c r="J5" s="36" t="s">
        <v>84</v>
      </c>
      <c r="K5" s="36" t="s">
        <v>67</v>
      </c>
      <c r="L5" s="68" t="s">
        <v>3</v>
      </c>
      <c r="M5" s="34" t="s">
        <v>4</v>
      </c>
      <c r="N5" s="140" t="s">
        <v>15</v>
      </c>
      <c r="O5" s="34" t="s">
        <v>88</v>
      </c>
      <c r="P5" s="34" t="s">
        <v>5</v>
      </c>
      <c r="Q5" s="34" t="s">
        <v>6</v>
      </c>
      <c r="R5" s="34" t="s">
        <v>7</v>
      </c>
      <c r="S5" s="34" t="s">
        <v>8</v>
      </c>
      <c r="T5" s="35" t="s">
        <v>9</v>
      </c>
      <c r="U5" s="6" t="s">
        <v>56</v>
      </c>
      <c r="V5" s="7" t="s">
        <v>10</v>
      </c>
      <c r="W5" s="8" t="s">
        <v>11</v>
      </c>
      <c r="X5" s="6" t="s">
        <v>56</v>
      </c>
      <c r="Y5" s="7" t="s">
        <v>10</v>
      </c>
      <c r="Z5" s="8" t="s">
        <v>11</v>
      </c>
      <c r="AA5" s="6" t="s">
        <v>56</v>
      </c>
      <c r="AB5" s="7" t="s">
        <v>10</v>
      </c>
      <c r="AC5" s="8" t="s">
        <v>11</v>
      </c>
      <c r="AD5" s="33" t="s">
        <v>11</v>
      </c>
      <c r="AE5" s="33" t="s">
        <v>10</v>
      </c>
      <c r="AF5" s="33" t="s">
        <v>61</v>
      </c>
    </row>
    <row r="6" spans="1:32" x14ac:dyDescent="0.25">
      <c r="D6" s="10"/>
      <c r="E6" s="10"/>
      <c r="F6" s="11"/>
      <c r="G6" s="63"/>
      <c r="H6" s="26"/>
      <c r="I6" s="26"/>
      <c r="J6" s="26"/>
      <c r="K6" s="26"/>
      <c r="L6" s="70"/>
      <c r="M6" s="27"/>
      <c r="N6" s="28" t="str">
        <f>Classes!$A$3</f>
        <v>Class 1 Official 12yrs &amp; Under 60cm</v>
      </c>
      <c r="O6" s="27"/>
      <c r="P6" s="27"/>
      <c r="Q6" s="27"/>
      <c r="R6" s="27"/>
      <c r="S6" s="27"/>
      <c r="T6" s="29"/>
      <c r="U6" s="30"/>
      <c r="V6" s="27"/>
      <c r="W6" s="31"/>
      <c r="X6" s="30"/>
      <c r="Y6" s="27"/>
      <c r="Z6" s="31"/>
      <c r="AA6" s="30"/>
      <c r="AB6" s="27"/>
      <c r="AC6" s="31"/>
      <c r="AD6" s="32"/>
      <c r="AE6" s="32"/>
      <c r="AF6" s="32"/>
    </row>
    <row r="7" spans="1:32" x14ac:dyDescent="0.25">
      <c r="A7" t="str">
        <f t="shared" ref="A7:A25" si="0">$N$7&amp;D7</f>
        <v>11</v>
      </c>
      <c r="B7" t="e">
        <f t="shared" ref="B7:B25" si="1">$N$7&amp;E7</f>
        <v>#REF!</v>
      </c>
      <c r="C7" t="e">
        <f t="shared" ref="C7:C25" si="2">$N$7&amp;F7</f>
        <v>#REF!</v>
      </c>
      <c r="D7" s="14">
        <f t="shared" ref="D7:D25" si="3">IF(ISBLANK(P7),D6,IF(G7="**",1,1+D6))</f>
        <v>1</v>
      </c>
      <c r="E7" s="14" t="e">
        <f>IF(ISBLANK(P7),0,IF(H7="**",1,1+E25))</f>
        <v>#REF!</v>
      </c>
      <c r="F7" s="15" t="e">
        <f>IF(ISBLANK(P7),0,IF(I7="**",1,1+F25))</f>
        <v>#REF!</v>
      </c>
      <c r="G7" s="65"/>
      <c r="H7" s="53"/>
      <c r="I7" s="53"/>
      <c r="J7" s="53"/>
      <c r="K7" s="57" t="s">
        <v>67</v>
      </c>
      <c r="L7" s="72"/>
      <c r="M7" s="54" t="s">
        <v>68</v>
      </c>
      <c r="N7" s="55">
        <v>1</v>
      </c>
      <c r="O7" s="54"/>
      <c r="P7" s="53">
        <v>84</v>
      </c>
      <c r="Q7" s="54" t="s">
        <v>122</v>
      </c>
      <c r="R7" s="54" t="s">
        <v>123</v>
      </c>
      <c r="S7" s="54" t="s">
        <v>171</v>
      </c>
      <c r="T7" s="60"/>
      <c r="U7" s="21"/>
      <c r="V7" s="20"/>
      <c r="W7" s="23" t="str">
        <f>IF(ISBLANK($O7),IF(ISBLANK(V7),"",INDEX(Classes!$O$3:$O$17,MATCH(Results!V7,Classes!$N$3:$N$17,0),1)),"")</f>
        <v/>
      </c>
      <c r="X7" s="21"/>
      <c r="Y7" s="20"/>
      <c r="Z7" s="23" t="str">
        <f>IF(ISBLANK($O7),IF(ISBLANK(Y7),"",INDEX(Classes!$O$3:$O$17,MATCH(Results!Y7,Classes!$N$3:$N$17,0),1)),"")</f>
        <v/>
      </c>
      <c r="AA7" s="21"/>
      <c r="AB7" s="20"/>
      <c r="AC7" s="23" t="str">
        <f>IF(ISBLANK($O7),IF(ISBLANK(AB7),"",INDEX(Classes!$O$3:$O$17,MATCH(Results!AB7,Classes!$N$3:$N$17,0),1)),"")</f>
        <v/>
      </c>
      <c r="AD7" s="24">
        <f t="shared" ref="AD7:AD14" si="4">SUM(W7,Z7,AC7)</f>
        <v>0</v>
      </c>
      <c r="AE7" s="22" t="str">
        <f t="shared" ref="AE7:AE25" si="5">IF(AD7=0,"",RANK(AD7,$AD$7:$AD$25))</f>
        <v/>
      </c>
      <c r="AF7" s="22" t="str">
        <f>IF(ISBLANK(O7),IF(COUNTIF(U7:AC7,"C")=0,"",COUNTIF(U7:AC7,"C")&amp;" Qs"),"")</f>
        <v/>
      </c>
    </row>
    <row r="8" spans="1:32" x14ac:dyDescent="0.25">
      <c r="A8" t="str">
        <f t="shared" si="0"/>
        <v>11</v>
      </c>
      <c r="B8" t="e">
        <f t="shared" si="1"/>
        <v>#REF!</v>
      </c>
      <c r="C8" t="e">
        <f t="shared" si="2"/>
        <v>#REF!</v>
      </c>
      <c r="D8" s="14">
        <f t="shared" si="3"/>
        <v>1</v>
      </c>
      <c r="E8" s="14" t="e">
        <f t="shared" ref="E8:E25" si="6">IF(ISBLANK(P8),E7,IF(H8="**",1,1+E7))</f>
        <v>#REF!</v>
      </c>
      <c r="F8" s="15" t="e">
        <f t="shared" ref="F8:F25" si="7">IF(ISBLANK(P8),F7,IF(I8="**",1,1+F7))</f>
        <v>#REF!</v>
      </c>
      <c r="G8" s="65" t="s">
        <v>44</v>
      </c>
      <c r="H8" s="53"/>
      <c r="I8" s="53"/>
      <c r="J8" s="53"/>
      <c r="K8" s="53" t="s">
        <v>67</v>
      </c>
      <c r="L8" s="72"/>
      <c r="M8" s="54" t="s">
        <v>68</v>
      </c>
      <c r="N8" s="55">
        <v>1</v>
      </c>
      <c r="O8" s="54"/>
      <c r="P8" s="53">
        <v>64</v>
      </c>
      <c r="Q8" s="54" t="s">
        <v>172</v>
      </c>
      <c r="R8" s="54" t="s">
        <v>173</v>
      </c>
      <c r="S8" s="54" t="s">
        <v>149</v>
      </c>
      <c r="T8" s="60">
        <v>337011</v>
      </c>
      <c r="U8" s="21"/>
      <c r="V8" s="20"/>
      <c r="W8" s="23" t="str">
        <f>IF(ISBLANK(O8),IF(ISBLANK(V8),"",INDEX(Classes!$O$3:$O$17,MATCH(Results!V8,Classes!$N$3:$N$17,0),1)),"")</f>
        <v/>
      </c>
      <c r="X8" s="21"/>
      <c r="Y8" s="20"/>
      <c r="Z8" s="23" t="str">
        <f>IF(ISBLANK($O8),IF(ISBLANK(Y8),"",INDEX(Classes!$O$3:$O$17,MATCH(Results!Y8,Classes!$N$3:$N$17,0),1)),"")</f>
        <v/>
      </c>
      <c r="AA8" s="21"/>
      <c r="AB8" s="20"/>
      <c r="AC8" s="23" t="str">
        <f>IF(ISBLANK($O8),IF(ISBLANK(AB8),"",INDEX(Classes!$O$3:$O$17,MATCH(Results!AB8,Classes!$N$3:$N$17,0),1)),"")</f>
        <v/>
      </c>
      <c r="AD8" s="24">
        <f t="shared" si="4"/>
        <v>0</v>
      </c>
      <c r="AE8" s="22" t="str">
        <f t="shared" si="5"/>
        <v/>
      </c>
      <c r="AF8" s="22" t="str">
        <f t="shared" ref="AF8:AF25" si="8">IF(ISBLANK(O8),IF(COUNTIF(U8:AC8,"C")=0,"",COUNTIF(U8:AC8,"C")&amp;" Qs"),"")</f>
        <v/>
      </c>
    </row>
    <row r="9" spans="1:32" x14ac:dyDescent="0.25">
      <c r="A9" t="str">
        <f t="shared" si="0"/>
        <v>12</v>
      </c>
      <c r="B9" t="str">
        <f t="shared" si="1"/>
        <v>11</v>
      </c>
      <c r="C9" t="e">
        <f t="shared" si="2"/>
        <v>#REF!</v>
      </c>
      <c r="D9" s="14">
        <f t="shared" si="3"/>
        <v>2</v>
      </c>
      <c r="E9" s="14">
        <f t="shared" si="6"/>
        <v>1</v>
      </c>
      <c r="F9" s="15" t="e">
        <f t="shared" si="7"/>
        <v>#REF!</v>
      </c>
      <c r="G9" s="65"/>
      <c r="H9" s="53" t="s">
        <v>44</v>
      </c>
      <c r="I9" s="53"/>
      <c r="J9" s="53"/>
      <c r="K9" s="53" t="s">
        <v>67</v>
      </c>
      <c r="L9" s="72"/>
      <c r="M9" s="54" t="s">
        <v>68</v>
      </c>
      <c r="N9" s="55">
        <v>1</v>
      </c>
      <c r="O9" s="54"/>
      <c r="P9" s="53">
        <v>6</v>
      </c>
      <c r="Q9" s="54" t="s">
        <v>174</v>
      </c>
      <c r="R9" s="54" t="s">
        <v>175</v>
      </c>
      <c r="S9" s="54" t="s">
        <v>176</v>
      </c>
      <c r="T9" s="60">
        <v>345258</v>
      </c>
      <c r="U9" s="21"/>
      <c r="V9" s="20"/>
      <c r="W9" s="23" t="str">
        <f>IF(ISBLANK(O9),IF(ISBLANK(V9),"",INDEX(Classes!$O$3:$O$17,MATCH(Results!V9,Classes!$N$3:$N$17,0),1)),"")</f>
        <v/>
      </c>
      <c r="X9" s="21"/>
      <c r="Y9" s="20"/>
      <c r="Z9" s="23" t="str">
        <f>IF(ISBLANK($O9),IF(ISBLANK(Y9),"",INDEX(Classes!$O$3:$O$17,MATCH(Results!Y9,Classes!$N$3:$N$17,0),1)),"")</f>
        <v/>
      </c>
      <c r="AA9" s="21"/>
      <c r="AB9" s="20"/>
      <c r="AC9" s="23" t="str">
        <f>IF(ISBLANK($O9),IF(ISBLANK(AB9),"",INDEX(Classes!$O$3:$O$17,MATCH(Results!AB9,Classes!$N$3:$N$17,0),1)),"")</f>
        <v/>
      </c>
      <c r="AD9" s="24">
        <f t="shared" si="4"/>
        <v>0</v>
      </c>
      <c r="AE9" s="22" t="str">
        <f t="shared" si="5"/>
        <v/>
      </c>
      <c r="AF9" s="22" t="str">
        <f t="shared" si="8"/>
        <v/>
      </c>
    </row>
    <row r="10" spans="1:32" x14ac:dyDescent="0.25">
      <c r="A10" t="str">
        <f t="shared" si="0"/>
        <v>13</v>
      </c>
      <c r="B10" t="str">
        <f t="shared" si="1"/>
        <v>12</v>
      </c>
      <c r="C10" t="e">
        <f t="shared" si="2"/>
        <v>#REF!</v>
      </c>
      <c r="D10" s="14">
        <f t="shared" si="3"/>
        <v>3</v>
      </c>
      <c r="E10" s="14">
        <f t="shared" si="6"/>
        <v>2</v>
      </c>
      <c r="F10" s="15" t="e">
        <f t="shared" si="7"/>
        <v>#REF!</v>
      </c>
      <c r="G10" s="64"/>
      <c r="H10" s="20"/>
      <c r="I10" s="20"/>
      <c r="J10" s="20"/>
      <c r="K10" s="56"/>
      <c r="L10" s="71"/>
      <c r="M10" s="14" t="s">
        <v>68</v>
      </c>
      <c r="N10" s="55">
        <v>1</v>
      </c>
      <c r="O10" s="14"/>
      <c r="P10" s="20">
        <v>68</v>
      </c>
      <c r="Q10" s="14" t="s">
        <v>177</v>
      </c>
      <c r="R10" s="14" t="s">
        <v>178</v>
      </c>
      <c r="S10" s="14" t="s">
        <v>157</v>
      </c>
      <c r="T10" s="59">
        <v>334713</v>
      </c>
      <c r="U10" s="21"/>
      <c r="V10" s="20" t="s">
        <v>46</v>
      </c>
      <c r="W10" s="23">
        <f>IF(ISBLANK(O10),IF(ISBLANK(V10),"",INDEX(Classes!$O$3:$O$17,MATCH(Results!V10,Classes!$N$3:$N$17,0),1)),"")</f>
        <v>9</v>
      </c>
      <c r="X10" s="21"/>
      <c r="Y10" s="20" t="s">
        <v>46</v>
      </c>
      <c r="Z10" s="23">
        <f>IF(ISBLANK($O10),IF(ISBLANK(Y10),"",INDEX(Classes!$O$3:$O$17,MATCH(Results!Y10,Classes!$N$3:$N$17,0),1)),"")</f>
        <v>9</v>
      </c>
      <c r="AA10" s="21"/>
      <c r="AB10" s="20" t="s">
        <v>46</v>
      </c>
      <c r="AC10" s="23">
        <f>IF(ISBLANK($O10),IF(ISBLANK(AB10),"",INDEX(Classes!$O$3:$O$17,MATCH(Results!AB10,Classes!$N$3:$N$17,0),1)),"")</f>
        <v>9</v>
      </c>
      <c r="AD10" s="24">
        <f t="shared" si="4"/>
        <v>27</v>
      </c>
      <c r="AE10" s="22">
        <f t="shared" si="5"/>
        <v>2</v>
      </c>
      <c r="AF10" s="22" t="str">
        <f t="shared" si="8"/>
        <v/>
      </c>
    </row>
    <row r="11" spans="1:32" x14ac:dyDescent="0.25">
      <c r="A11" t="str">
        <f t="shared" si="0"/>
        <v>14</v>
      </c>
      <c r="B11" t="str">
        <f t="shared" si="1"/>
        <v>13</v>
      </c>
      <c r="C11" t="str">
        <f t="shared" si="2"/>
        <v>11</v>
      </c>
      <c r="D11" s="14">
        <f t="shared" si="3"/>
        <v>4</v>
      </c>
      <c r="E11" s="14">
        <f t="shared" si="6"/>
        <v>3</v>
      </c>
      <c r="F11" s="15">
        <f t="shared" si="7"/>
        <v>1</v>
      </c>
      <c r="G11" s="64"/>
      <c r="H11" s="20"/>
      <c r="I11" s="20" t="s">
        <v>44</v>
      </c>
      <c r="J11" s="20"/>
      <c r="K11" s="56"/>
      <c r="L11" s="71"/>
      <c r="M11" s="14" t="s">
        <v>68</v>
      </c>
      <c r="N11" s="55">
        <v>1</v>
      </c>
      <c r="O11" s="14"/>
      <c r="P11" s="20">
        <v>60</v>
      </c>
      <c r="Q11" s="14" t="s">
        <v>74</v>
      </c>
      <c r="R11" s="14" t="s">
        <v>87</v>
      </c>
      <c r="S11" s="14" t="s">
        <v>171</v>
      </c>
      <c r="T11" s="59">
        <v>336234</v>
      </c>
      <c r="U11" s="21"/>
      <c r="V11" s="20" t="s">
        <v>45</v>
      </c>
      <c r="W11" s="23">
        <f>IF(ISBLANK(O11),IF(ISBLANK(V11),"",INDEX(Classes!$O$3:$O$17,MATCH(Results!V11,Classes!$N$3:$N$17,0),1)),"")</f>
        <v>10</v>
      </c>
      <c r="X11" s="21" t="s">
        <v>349</v>
      </c>
      <c r="Y11" s="20" t="s">
        <v>45</v>
      </c>
      <c r="Z11" s="23">
        <f>IF(ISBLANK($O11),IF(ISBLANK(Y11),"",INDEX(Classes!$O$3:$O$17,MATCH(Results!Y11,Classes!$N$3:$N$17,0),1)),"")</f>
        <v>10</v>
      </c>
      <c r="AA11" s="21"/>
      <c r="AB11" s="20" t="s">
        <v>45</v>
      </c>
      <c r="AC11" s="23">
        <f>IF(ISBLANK($O11),IF(ISBLANK(AB11),"",INDEX(Classes!$O$3:$O$17,MATCH(Results!AB11,Classes!$N$3:$N$17,0),1)),"")</f>
        <v>10</v>
      </c>
      <c r="AD11" s="24">
        <f t="shared" si="4"/>
        <v>30</v>
      </c>
      <c r="AE11" s="22">
        <f t="shared" si="5"/>
        <v>1</v>
      </c>
      <c r="AF11" s="22" t="str">
        <f t="shared" si="8"/>
        <v>1 Qs</v>
      </c>
    </row>
    <row r="12" spans="1:32" x14ac:dyDescent="0.25">
      <c r="A12" t="str">
        <f t="shared" si="0"/>
        <v>15</v>
      </c>
      <c r="B12" t="str">
        <f t="shared" si="1"/>
        <v>14</v>
      </c>
      <c r="C12" t="str">
        <f t="shared" si="2"/>
        <v>12</v>
      </c>
      <c r="D12" s="14">
        <f t="shared" si="3"/>
        <v>5</v>
      </c>
      <c r="E12" s="14">
        <f t="shared" si="6"/>
        <v>4</v>
      </c>
      <c r="F12" s="15">
        <f t="shared" si="7"/>
        <v>2</v>
      </c>
      <c r="G12" s="65"/>
      <c r="H12" s="53"/>
      <c r="I12" s="53"/>
      <c r="J12" s="53"/>
      <c r="K12" s="57" t="s">
        <v>67</v>
      </c>
      <c r="L12" s="72"/>
      <c r="M12" s="14" t="s">
        <v>68</v>
      </c>
      <c r="N12" s="55">
        <v>1</v>
      </c>
      <c r="O12" s="54"/>
      <c r="P12" s="53">
        <v>87</v>
      </c>
      <c r="Q12" s="54" t="s">
        <v>331</v>
      </c>
      <c r="R12" s="54" t="s">
        <v>332</v>
      </c>
      <c r="S12" s="54"/>
      <c r="T12" s="60"/>
      <c r="U12" s="21"/>
      <c r="V12" s="20"/>
      <c r="W12" s="23" t="str">
        <f>IF(ISBLANK(O12),IF(ISBLANK(V12),"",INDEX(Classes!$O$3:$O$17,MATCH(Results!V12,Classes!$N$3:$N$17,0),1)),"")</f>
        <v/>
      </c>
      <c r="X12" s="21"/>
      <c r="Y12" s="20"/>
      <c r="Z12" s="23" t="str">
        <f>IF(ISBLANK($O12),IF(ISBLANK(Y12),"",INDEX(Classes!$O$3:$O$17,MATCH(Results!Y12,Classes!$N$3:$N$17,0),1)),"")</f>
        <v/>
      </c>
      <c r="AA12" s="21"/>
      <c r="AB12" s="20"/>
      <c r="AC12" s="23" t="str">
        <f>IF(ISBLANK($O12),IF(ISBLANK(AB12),"",INDEX(Classes!$O$3:$O$17,MATCH(Results!AB12,Classes!$N$3:$N$17,0),1)),"")</f>
        <v/>
      </c>
      <c r="AD12" s="24">
        <f t="shared" si="4"/>
        <v>0</v>
      </c>
      <c r="AE12" s="22" t="str">
        <f t="shared" si="5"/>
        <v/>
      </c>
      <c r="AF12" s="22" t="str">
        <f t="shared" si="8"/>
        <v/>
      </c>
    </row>
    <row r="13" spans="1:32" x14ac:dyDescent="0.25">
      <c r="A13" t="e">
        <f t="shared" si="0"/>
        <v>#REF!</v>
      </c>
      <c r="B13" t="e">
        <f t="shared" si="1"/>
        <v>#REF!</v>
      </c>
      <c r="C13" t="e">
        <f t="shared" si="2"/>
        <v>#REF!</v>
      </c>
      <c r="D13" s="14" t="e">
        <f>IF(ISBLANK(P13),#REF!,IF(G13="**",1,1+#REF!))</f>
        <v>#REF!</v>
      </c>
      <c r="E13" s="14" t="e">
        <f>IF(ISBLANK(P13),#REF!,IF(H13="**",1,1+#REF!))</f>
        <v>#REF!</v>
      </c>
      <c r="F13" s="15" t="e">
        <f>IF(ISBLANK(P13),#REF!,IF(I13="**",1,1+#REF!))</f>
        <v>#REF!</v>
      </c>
      <c r="G13" s="64"/>
      <c r="H13" s="20"/>
      <c r="I13" s="20"/>
      <c r="J13" s="20"/>
      <c r="K13" s="56"/>
      <c r="L13" s="71"/>
      <c r="M13" s="14"/>
      <c r="N13" s="17"/>
      <c r="O13" s="14"/>
      <c r="P13" s="20"/>
      <c r="Q13" s="14"/>
      <c r="R13" s="14"/>
      <c r="S13" s="14"/>
      <c r="T13" s="59"/>
      <c r="U13" s="21"/>
      <c r="V13" s="20"/>
      <c r="W13" s="23" t="str">
        <f>IF(ISBLANK(O13),IF(ISBLANK(V13),"",INDEX(Classes!$O$3:$O$17,MATCH(Results!V13,Classes!$N$3:$N$17,0),1)),"")</f>
        <v/>
      </c>
      <c r="X13" s="21"/>
      <c r="Y13" s="20"/>
      <c r="Z13" s="23" t="str">
        <f>IF(ISBLANK($O13),IF(ISBLANK(Y13),"",INDEX(Classes!$O$3:$O$17,MATCH(Results!Y13,Classes!$N$3:$N$17,0),1)),"")</f>
        <v/>
      </c>
      <c r="AA13" s="21"/>
      <c r="AB13" s="20"/>
      <c r="AC13" s="23" t="str">
        <f>IF(ISBLANK($O13),IF(ISBLANK(AB13),"",INDEX(Classes!$O$3:$O$17,MATCH(Results!AB13,Classes!$N$3:$N$17,0),1)),"")</f>
        <v/>
      </c>
      <c r="AD13" s="24">
        <f t="shared" si="4"/>
        <v>0</v>
      </c>
      <c r="AE13" s="22" t="str">
        <f t="shared" si="5"/>
        <v/>
      </c>
      <c r="AF13" s="22" t="str">
        <f t="shared" si="8"/>
        <v/>
      </c>
    </row>
    <row r="14" spans="1:32" hidden="1" outlineLevel="1" x14ac:dyDescent="0.25">
      <c r="A14" t="e">
        <f t="shared" si="0"/>
        <v>#REF!</v>
      </c>
      <c r="B14" t="e">
        <f t="shared" si="1"/>
        <v>#REF!</v>
      </c>
      <c r="C14" t="e">
        <f t="shared" si="2"/>
        <v>#REF!</v>
      </c>
      <c r="D14" s="14" t="e">
        <f t="shared" si="3"/>
        <v>#REF!</v>
      </c>
      <c r="E14" s="14" t="e">
        <f t="shared" si="6"/>
        <v>#REF!</v>
      </c>
      <c r="F14" s="15" t="e">
        <f t="shared" si="7"/>
        <v>#REF!</v>
      </c>
      <c r="G14" s="64"/>
      <c r="H14" s="20"/>
      <c r="I14" s="20"/>
      <c r="J14" s="20"/>
      <c r="K14" s="56"/>
      <c r="L14" s="71"/>
      <c r="M14" s="14"/>
      <c r="N14" s="17"/>
      <c r="O14" s="14"/>
      <c r="P14" s="20"/>
      <c r="Q14" s="14"/>
      <c r="R14" s="14"/>
      <c r="S14" s="14"/>
      <c r="T14" s="59"/>
      <c r="U14" s="21"/>
      <c r="V14" s="20"/>
      <c r="W14" s="23" t="str">
        <f>IF(ISBLANK(O14),IF(ISBLANK(V14),"",INDEX(Classes!$O$3:$O$17,MATCH(Results!V14,Classes!$N$3:$N$17,0),1)),"")</f>
        <v/>
      </c>
      <c r="X14" s="21"/>
      <c r="Y14" s="20"/>
      <c r="Z14" s="23" t="str">
        <f>IF(ISBLANK(R14),IF(ISBLANK(Y14),"",INDEX(Classes!$O$3:$O$17,MATCH(Results!Y14,Classes!$N$3:$N$17,0),1)),"")</f>
        <v/>
      </c>
      <c r="AA14" s="21"/>
      <c r="AB14" s="20"/>
      <c r="AC14" s="23" t="str">
        <f>IF(ISBLANK(U14),IF(ISBLANK(AB14),"",INDEX(Classes!$O$3:$O$17,MATCH(Results!AB14,Classes!$N$3:$N$17,0),1)),"")</f>
        <v/>
      </c>
      <c r="AD14" s="24">
        <f t="shared" si="4"/>
        <v>0</v>
      </c>
      <c r="AE14" s="22" t="str">
        <f t="shared" si="5"/>
        <v/>
      </c>
      <c r="AF14" s="22" t="str">
        <f t="shared" si="8"/>
        <v/>
      </c>
    </row>
    <row r="15" spans="1:32" hidden="1" outlineLevel="1" x14ac:dyDescent="0.25">
      <c r="A15" t="e">
        <f t="shared" si="0"/>
        <v>#REF!</v>
      </c>
      <c r="B15" t="e">
        <f t="shared" si="1"/>
        <v>#REF!</v>
      </c>
      <c r="C15" t="e">
        <f t="shared" si="2"/>
        <v>#REF!</v>
      </c>
      <c r="D15" s="14" t="e">
        <f t="shared" si="3"/>
        <v>#REF!</v>
      </c>
      <c r="E15" s="14" t="e">
        <f t="shared" si="6"/>
        <v>#REF!</v>
      </c>
      <c r="F15" s="15" t="e">
        <f t="shared" si="7"/>
        <v>#REF!</v>
      </c>
      <c r="G15" s="64"/>
      <c r="H15" s="20"/>
      <c r="I15" s="20"/>
      <c r="J15" s="20"/>
      <c r="K15" s="56"/>
      <c r="L15" s="71"/>
      <c r="M15" s="14"/>
      <c r="N15" s="17"/>
      <c r="O15" s="14"/>
      <c r="P15" s="20"/>
      <c r="Q15" s="14"/>
      <c r="R15" s="14"/>
      <c r="S15" s="14"/>
      <c r="T15" s="59"/>
      <c r="U15" s="21"/>
      <c r="V15" s="20"/>
      <c r="W15" s="23" t="str">
        <f>IF(ISBLANK(O15),IF(ISBLANK(V15),"",INDEX(Classes!$O$3:$O$17,MATCH(Results!V15,Classes!$N$3:$N$17,0),1)),"")</f>
        <v/>
      </c>
      <c r="X15" s="21"/>
      <c r="Y15" s="20"/>
      <c r="Z15" s="23" t="str">
        <f>IF(ISBLANK(R15),IF(ISBLANK(Y15),"",INDEX(Classes!$O$3:$O$17,MATCH(Results!Y15,Classes!$N$3:$N$17,0),1)),"")</f>
        <v/>
      </c>
      <c r="AA15" s="21"/>
      <c r="AB15" s="20"/>
      <c r="AC15" s="23" t="str">
        <f>IF(ISBLANK(U15),IF(ISBLANK(AB15),"",INDEX(Classes!$O$3:$O$17,MATCH(Results!AB15,Classes!$N$3:$N$17,0),1)),"")</f>
        <v/>
      </c>
      <c r="AD15" s="24">
        <f t="shared" ref="AD15:AD24" si="9">SUM(W15,Z15,AC15)</f>
        <v>0</v>
      </c>
      <c r="AE15" s="22" t="str">
        <f t="shared" si="5"/>
        <v/>
      </c>
      <c r="AF15" s="22" t="str">
        <f t="shared" si="8"/>
        <v/>
      </c>
    </row>
    <row r="16" spans="1:32" hidden="1" outlineLevel="1" x14ac:dyDescent="0.25">
      <c r="A16" t="e">
        <f t="shared" si="0"/>
        <v>#REF!</v>
      </c>
      <c r="B16" t="e">
        <f t="shared" si="1"/>
        <v>#REF!</v>
      </c>
      <c r="C16" t="e">
        <f t="shared" si="2"/>
        <v>#REF!</v>
      </c>
      <c r="D16" s="14" t="e">
        <f t="shared" si="3"/>
        <v>#REF!</v>
      </c>
      <c r="E16" s="14" t="e">
        <f t="shared" si="6"/>
        <v>#REF!</v>
      </c>
      <c r="F16" s="15" t="e">
        <f t="shared" si="7"/>
        <v>#REF!</v>
      </c>
      <c r="G16" s="64"/>
      <c r="H16" s="20"/>
      <c r="I16" s="20"/>
      <c r="J16" s="20"/>
      <c r="K16" s="56"/>
      <c r="L16" s="71"/>
      <c r="M16" s="14"/>
      <c r="N16" s="17"/>
      <c r="O16" s="14"/>
      <c r="P16" s="20"/>
      <c r="Q16" s="14"/>
      <c r="R16" s="14"/>
      <c r="S16" s="14"/>
      <c r="T16" s="59"/>
      <c r="U16" s="21"/>
      <c r="V16" s="20"/>
      <c r="W16" s="23" t="str">
        <f>IF(ISBLANK(O16),IF(ISBLANK(V16),"",INDEX(Classes!$O$3:$O$17,MATCH(Results!V16,Classes!$N$3:$N$17,0),1)),"")</f>
        <v/>
      </c>
      <c r="X16" s="21"/>
      <c r="Y16" s="20"/>
      <c r="Z16" s="23" t="str">
        <f>IF(ISBLANK(R16),IF(ISBLANK(Y16),"",INDEX(Classes!$O$3:$O$17,MATCH(Results!Y16,Classes!$N$3:$N$17,0),1)),"")</f>
        <v/>
      </c>
      <c r="AA16" s="21"/>
      <c r="AB16" s="20"/>
      <c r="AC16" s="23" t="str">
        <f>IF(ISBLANK(U16),IF(ISBLANK(AB16),"",INDEX(Classes!$O$3:$O$17,MATCH(Results!AB16,Classes!$N$3:$N$17,0),1)),"")</f>
        <v/>
      </c>
      <c r="AD16" s="24">
        <f t="shared" si="9"/>
        <v>0</v>
      </c>
      <c r="AE16" s="22" t="str">
        <f t="shared" si="5"/>
        <v/>
      </c>
      <c r="AF16" s="22" t="str">
        <f t="shared" si="8"/>
        <v/>
      </c>
    </row>
    <row r="17" spans="1:32" hidden="1" outlineLevel="1" x14ac:dyDescent="0.25">
      <c r="A17" t="e">
        <f t="shared" si="0"/>
        <v>#REF!</v>
      </c>
      <c r="B17" t="e">
        <f t="shared" si="1"/>
        <v>#REF!</v>
      </c>
      <c r="C17" t="e">
        <f t="shared" si="2"/>
        <v>#REF!</v>
      </c>
      <c r="D17" s="14" t="e">
        <f t="shared" si="3"/>
        <v>#REF!</v>
      </c>
      <c r="E17" s="14" t="e">
        <f t="shared" si="6"/>
        <v>#REF!</v>
      </c>
      <c r="F17" s="15" t="e">
        <f t="shared" si="7"/>
        <v>#REF!</v>
      </c>
      <c r="G17" s="64"/>
      <c r="H17" s="20"/>
      <c r="I17" s="20"/>
      <c r="J17" s="20"/>
      <c r="K17" s="56"/>
      <c r="L17" s="71"/>
      <c r="M17" s="14"/>
      <c r="N17" s="17"/>
      <c r="O17" s="14"/>
      <c r="P17" s="20"/>
      <c r="Q17" s="14"/>
      <c r="R17" s="14"/>
      <c r="S17" s="14"/>
      <c r="T17" s="59"/>
      <c r="U17" s="21"/>
      <c r="V17" s="20"/>
      <c r="W17" s="23" t="str">
        <f>IF(ISBLANK(O17),IF(ISBLANK(V17),"",INDEX(Classes!$O$3:$O$17,MATCH(Results!V17,Classes!$N$3:$N$17,0),1)),"")</f>
        <v/>
      </c>
      <c r="X17" s="21"/>
      <c r="Y17" s="20"/>
      <c r="Z17" s="23" t="str">
        <f>IF(ISBLANK(R17),IF(ISBLANK(Y17),"",INDEX(Classes!$O$3:$O$17,MATCH(Results!Y17,Classes!$N$3:$N$17,0),1)),"")</f>
        <v/>
      </c>
      <c r="AA17" s="21"/>
      <c r="AB17" s="20"/>
      <c r="AC17" s="23" t="str">
        <f>IF(ISBLANK(U17),IF(ISBLANK(AB17),"",INDEX(Classes!$O$3:$O$17,MATCH(Results!AB17,Classes!$N$3:$N$17,0),1)),"")</f>
        <v/>
      </c>
      <c r="AD17" s="24">
        <f t="shared" si="9"/>
        <v>0</v>
      </c>
      <c r="AE17" s="22" t="str">
        <f t="shared" si="5"/>
        <v/>
      </c>
      <c r="AF17" s="22" t="str">
        <f t="shared" si="8"/>
        <v/>
      </c>
    </row>
    <row r="18" spans="1:32" hidden="1" outlineLevel="1" x14ac:dyDescent="0.25">
      <c r="A18" t="e">
        <f t="shared" si="0"/>
        <v>#REF!</v>
      </c>
      <c r="B18" t="e">
        <f t="shared" si="1"/>
        <v>#REF!</v>
      </c>
      <c r="C18" t="e">
        <f t="shared" si="2"/>
        <v>#REF!</v>
      </c>
      <c r="D18" s="14" t="e">
        <f t="shared" si="3"/>
        <v>#REF!</v>
      </c>
      <c r="E18" s="14" t="e">
        <f t="shared" si="6"/>
        <v>#REF!</v>
      </c>
      <c r="F18" s="15" t="e">
        <f t="shared" si="7"/>
        <v>#REF!</v>
      </c>
      <c r="G18" s="64"/>
      <c r="H18" s="20"/>
      <c r="I18" s="20"/>
      <c r="J18" s="20"/>
      <c r="K18" s="56"/>
      <c r="L18" s="71"/>
      <c r="M18" s="14"/>
      <c r="N18" s="17"/>
      <c r="O18" s="14"/>
      <c r="P18" s="20"/>
      <c r="Q18" s="14"/>
      <c r="R18" s="14"/>
      <c r="S18" s="14"/>
      <c r="T18" s="59"/>
      <c r="U18" s="21"/>
      <c r="V18" s="20"/>
      <c r="W18" s="23" t="str">
        <f>IF(ISBLANK(O18),IF(ISBLANK(V18),"",INDEX(Classes!$O$3:$O$17,MATCH(Results!V18,Classes!$N$3:$N$17,0),1)),"")</f>
        <v/>
      </c>
      <c r="X18" s="21"/>
      <c r="Y18" s="20"/>
      <c r="Z18" s="23" t="str">
        <f>IF(ISBLANK(R18),IF(ISBLANK(Y18),"",INDEX(Classes!$O$3:$O$17,MATCH(Results!Y18,Classes!$N$3:$N$17,0),1)),"")</f>
        <v/>
      </c>
      <c r="AA18" s="21"/>
      <c r="AB18" s="20"/>
      <c r="AC18" s="23" t="str">
        <f>IF(ISBLANK(U18),IF(ISBLANK(AB18),"",INDEX(Classes!$O$3:$O$17,MATCH(Results!AB18,Classes!$N$3:$N$17,0),1)),"")</f>
        <v/>
      </c>
      <c r="AD18" s="24">
        <f t="shared" si="9"/>
        <v>0</v>
      </c>
      <c r="AE18" s="22" t="str">
        <f t="shared" si="5"/>
        <v/>
      </c>
      <c r="AF18" s="22" t="str">
        <f t="shared" si="8"/>
        <v/>
      </c>
    </row>
    <row r="19" spans="1:32" hidden="1" outlineLevel="1" x14ac:dyDescent="0.25">
      <c r="A19" t="e">
        <f t="shared" si="0"/>
        <v>#REF!</v>
      </c>
      <c r="B19" t="e">
        <f t="shared" si="1"/>
        <v>#REF!</v>
      </c>
      <c r="C19" t="e">
        <f t="shared" si="2"/>
        <v>#REF!</v>
      </c>
      <c r="D19" s="14" t="e">
        <f t="shared" si="3"/>
        <v>#REF!</v>
      </c>
      <c r="E19" s="14" t="e">
        <f t="shared" si="6"/>
        <v>#REF!</v>
      </c>
      <c r="F19" s="15" t="e">
        <f t="shared" si="7"/>
        <v>#REF!</v>
      </c>
      <c r="G19" s="64"/>
      <c r="H19" s="20"/>
      <c r="I19" s="20"/>
      <c r="J19" s="20"/>
      <c r="K19" s="56"/>
      <c r="L19" s="71"/>
      <c r="M19" s="14"/>
      <c r="N19" s="17"/>
      <c r="O19" s="14"/>
      <c r="P19" s="20"/>
      <c r="Q19" s="14"/>
      <c r="R19" s="14"/>
      <c r="S19" s="14"/>
      <c r="T19" s="59"/>
      <c r="U19" s="21"/>
      <c r="V19" s="20"/>
      <c r="W19" s="23" t="str">
        <f>IF(ISBLANK(O19),IF(ISBLANK(V19),"",INDEX(Classes!$O$3:$O$17,MATCH(Results!V19,Classes!$N$3:$N$17,0),1)),"")</f>
        <v/>
      </c>
      <c r="X19" s="21"/>
      <c r="Y19" s="20"/>
      <c r="Z19" s="23" t="str">
        <f>IF(ISBLANK(R19),IF(ISBLANK(Y19),"",INDEX(Classes!$O$3:$O$17,MATCH(Results!Y19,Classes!$N$3:$N$17,0),1)),"")</f>
        <v/>
      </c>
      <c r="AA19" s="21"/>
      <c r="AB19" s="20"/>
      <c r="AC19" s="23" t="str">
        <f>IF(ISBLANK(U19),IF(ISBLANK(AB19),"",INDEX(Classes!$O$3:$O$17,MATCH(Results!AB19,Classes!$N$3:$N$17,0),1)),"")</f>
        <v/>
      </c>
      <c r="AD19" s="24">
        <f t="shared" si="9"/>
        <v>0</v>
      </c>
      <c r="AE19" s="22" t="str">
        <f t="shared" si="5"/>
        <v/>
      </c>
      <c r="AF19" s="22" t="str">
        <f t="shared" si="8"/>
        <v/>
      </c>
    </row>
    <row r="20" spans="1:32" hidden="1" outlineLevel="1" x14ac:dyDescent="0.25">
      <c r="A20" t="e">
        <f t="shared" si="0"/>
        <v>#REF!</v>
      </c>
      <c r="B20" t="e">
        <f t="shared" si="1"/>
        <v>#REF!</v>
      </c>
      <c r="C20" t="e">
        <f t="shared" si="2"/>
        <v>#REF!</v>
      </c>
      <c r="D20" s="14" t="e">
        <f t="shared" si="3"/>
        <v>#REF!</v>
      </c>
      <c r="E20" s="14" t="e">
        <f t="shared" si="6"/>
        <v>#REF!</v>
      </c>
      <c r="F20" s="15" t="e">
        <f t="shared" si="7"/>
        <v>#REF!</v>
      </c>
      <c r="G20" s="64"/>
      <c r="H20" s="20"/>
      <c r="I20" s="20"/>
      <c r="J20" s="20"/>
      <c r="K20" s="56"/>
      <c r="L20" s="71"/>
      <c r="M20" s="14"/>
      <c r="N20" s="17"/>
      <c r="O20" s="14"/>
      <c r="P20" s="20"/>
      <c r="Q20" s="14"/>
      <c r="R20" s="14"/>
      <c r="S20" s="14"/>
      <c r="T20" s="59"/>
      <c r="U20" s="21"/>
      <c r="V20" s="20"/>
      <c r="W20" s="23" t="str">
        <f>IF(ISBLANK(O20),IF(ISBLANK(V20),"",INDEX(Classes!$O$3:$O$17,MATCH(Results!V20,Classes!$N$3:$N$17,0),1)),"")</f>
        <v/>
      </c>
      <c r="X20" s="21"/>
      <c r="Y20" s="20"/>
      <c r="Z20" s="23" t="str">
        <f>IF(ISBLANK(R20),IF(ISBLANK(Y20),"",INDEX(Classes!$O$3:$O$17,MATCH(Results!Y20,Classes!$N$3:$N$17,0),1)),"")</f>
        <v/>
      </c>
      <c r="AA20" s="21"/>
      <c r="AB20" s="20"/>
      <c r="AC20" s="23" t="str">
        <f>IF(ISBLANK(U20),IF(ISBLANK(AB20),"",INDEX(Classes!$O$3:$O$17,MATCH(Results!AB20,Classes!$N$3:$N$17,0),1)),"")</f>
        <v/>
      </c>
      <c r="AD20" s="24">
        <f t="shared" si="9"/>
        <v>0</v>
      </c>
      <c r="AE20" s="22" t="str">
        <f t="shared" si="5"/>
        <v/>
      </c>
      <c r="AF20" s="22" t="str">
        <f t="shared" si="8"/>
        <v/>
      </c>
    </row>
    <row r="21" spans="1:32" hidden="1" outlineLevel="1" x14ac:dyDescent="0.25">
      <c r="A21" t="e">
        <f t="shared" si="0"/>
        <v>#REF!</v>
      </c>
      <c r="B21" t="e">
        <f t="shared" si="1"/>
        <v>#REF!</v>
      </c>
      <c r="C21" t="e">
        <f t="shared" si="2"/>
        <v>#REF!</v>
      </c>
      <c r="D21" s="14" t="e">
        <f t="shared" si="3"/>
        <v>#REF!</v>
      </c>
      <c r="E21" s="14" t="e">
        <f t="shared" si="6"/>
        <v>#REF!</v>
      </c>
      <c r="F21" s="15" t="e">
        <f t="shared" si="7"/>
        <v>#REF!</v>
      </c>
      <c r="G21" s="64"/>
      <c r="H21" s="20"/>
      <c r="I21" s="20"/>
      <c r="J21" s="20"/>
      <c r="K21" s="56"/>
      <c r="L21" s="71"/>
      <c r="M21" s="14"/>
      <c r="N21" s="17"/>
      <c r="O21" s="14"/>
      <c r="P21" s="20"/>
      <c r="Q21" s="14"/>
      <c r="R21" s="14"/>
      <c r="S21" s="14"/>
      <c r="T21" s="59"/>
      <c r="U21" s="21"/>
      <c r="V21" s="20"/>
      <c r="W21" s="23" t="str">
        <f>IF(ISBLANK(O21),IF(ISBLANK(V21),"",INDEX(Classes!$O$3:$O$17,MATCH(Results!V21,Classes!$N$3:$N$17,0),1)),"")</f>
        <v/>
      </c>
      <c r="X21" s="21"/>
      <c r="Y21" s="20"/>
      <c r="Z21" s="23" t="str">
        <f>IF(ISBLANK(R21),IF(ISBLANK(Y21),"",INDEX(Classes!$O$3:$O$17,MATCH(Results!Y21,Classes!$N$3:$N$17,0),1)),"")</f>
        <v/>
      </c>
      <c r="AA21" s="21"/>
      <c r="AB21" s="20"/>
      <c r="AC21" s="23" t="str">
        <f>IF(ISBLANK(U21),IF(ISBLANK(AB21),"",INDEX(Classes!$O$3:$O$17,MATCH(Results!AB21,Classes!$N$3:$N$17,0),1)),"")</f>
        <v/>
      </c>
      <c r="AD21" s="24">
        <f t="shared" si="9"/>
        <v>0</v>
      </c>
      <c r="AE21" s="22" t="str">
        <f t="shared" si="5"/>
        <v/>
      </c>
      <c r="AF21" s="22" t="str">
        <f t="shared" si="8"/>
        <v/>
      </c>
    </row>
    <row r="22" spans="1:32" hidden="1" outlineLevel="1" x14ac:dyDescent="0.25">
      <c r="A22" t="e">
        <f t="shared" si="0"/>
        <v>#REF!</v>
      </c>
      <c r="B22" t="e">
        <f t="shared" si="1"/>
        <v>#REF!</v>
      </c>
      <c r="C22" t="e">
        <f t="shared" si="2"/>
        <v>#REF!</v>
      </c>
      <c r="D22" s="14" t="e">
        <f t="shared" si="3"/>
        <v>#REF!</v>
      </c>
      <c r="E22" s="14" t="e">
        <f t="shared" si="6"/>
        <v>#REF!</v>
      </c>
      <c r="F22" s="15" t="e">
        <f t="shared" si="7"/>
        <v>#REF!</v>
      </c>
      <c r="G22" s="64"/>
      <c r="H22" s="20"/>
      <c r="I22" s="20"/>
      <c r="J22" s="20"/>
      <c r="K22" s="56"/>
      <c r="L22" s="71"/>
      <c r="M22" s="14"/>
      <c r="N22" s="17"/>
      <c r="O22" s="14"/>
      <c r="P22" s="20"/>
      <c r="Q22" s="14"/>
      <c r="R22" s="14"/>
      <c r="S22" s="14"/>
      <c r="T22" s="59"/>
      <c r="U22" s="21"/>
      <c r="V22" s="20"/>
      <c r="W22" s="23" t="str">
        <f>IF(ISBLANK(O22),IF(ISBLANK(V22),"",INDEX(Classes!$O$3:$O$17,MATCH(Results!V22,Classes!$N$3:$N$17,0),1)),"")</f>
        <v/>
      </c>
      <c r="X22" s="21"/>
      <c r="Y22" s="20"/>
      <c r="Z22" s="23" t="str">
        <f>IF(ISBLANK(R22),IF(ISBLANK(Y22),"",INDEX(Classes!$O$3:$O$17,MATCH(Results!Y22,Classes!$N$3:$N$17,0),1)),"")</f>
        <v/>
      </c>
      <c r="AA22" s="21"/>
      <c r="AB22" s="20"/>
      <c r="AC22" s="23" t="str">
        <f>IF(ISBLANK(U22),IF(ISBLANK(AB22),"",INDEX(Classes!$O$3:$O$17,MATCH(Results!AB22,Classes!$N$3:$N$17,0),1)),"")</f>
        <v/>
      </c>
      <c r="AD22" s="24">
        <f t="shared" si="9"/>
        <v>0</v>
      </c>
      <c r="AE22" s="22" t="str">
        <f t="shared" si="5"/>
        <v/>
      </c>
      <c r="AF22" s="22" t="str">
        <f t="shared" si="8"/>
        <v/>
      </c>
    </row>
    <row r="23" spans="1:32" hidden="1" outlineLevel="1" x14ac:dyDescent="0.25">
      <c r="A23" t="e">
        <f t="shared" si="0"/>
        <v>#REF!</v>
      </c>
      <c r="B23" t="e">
        <f t="shared" si="1"/>
        <v>#REF!</v>
      </c>
      <c r="C23" t="e">
        <f t="shared" si="2"/>
        <v>#REF!</v>
      </c>
      <c r="D23" s="14" t="e">
        <f t="shared" si="3"/>
        <v>#REF!</v>
      </c>
      <c r="E23" s="14" t="e">
        <f t="shared" si="6"/>
        <v>#REF!</v>
      </c>
      <c r="F23" s="15" t="e">
        <f t="shared" si="7"/>
        <v>#REF!</v>
      </c>
      <c r="G23" s="64"/>
      <c r="H23" s="20"/>
      <c r="I23" s="20"/>
      <c r="J23" s="20"/>
      <c r="K23" s="20"/>
      <c r="L23" s="73"/>
      <c r="M23" s="14"/>
      <c r="N23" s="17"/>
      <c r="O23" s="14"/>
      <c r="P23" s="20"/>
      <c r="Q23" s="14"/>
      <c r="R23" s="14"/>
      <c r="S23" s="14"/>
      <c r="T23" s="15"/>
      <c r="U23" s="21"/>
      <c r="V23" s="20"/>
      <c r="W23" s="23" t="str">
        <f>IF(ISBLANK(O23),IF(ISBLANK(V23),"",INDEX(Classes!$O$3:$O$17,MATCH(Results!V23,Classes!$N$3:$N$17,0),1)),"")</f>
        <v/>
      </c>
      <c r="X23" s="21"/>
      <c r="Y23" s="20"/>
      <c r="Z23" s="23" t="str">
        <f>IF(ISBLANK(R23),IF(ISBLANK(Y23),"",INDEX(Classes!$O$3:$O$17,MATCH(Results!Y23,Classes!$N$3:$N$17,0),1)),"")</f>
        <v/>
      </c>
      <c r="AA23" s="21"/>
      <c r="AB23" s="20"/>
      <c r="AC23" s="23" t="str">
        <f>IF(ISBLANK(U23),IF(ISBLANK(AB23),"",INDEX(Classes!$O$3:$O$17,MATCH(Results!AB23,Classes!$N$3:$N$17,0),1)),"")</f>
        <v/>
      </c>
      <c r="AD23" s="24">
        <f t="shared" si="9"/>
        <v>0</v>
      </c>
      <c r="AE23" s="22" t="str">
        <f t="shared" si="5"/>
        <v/>
      </c>
      <c r="AF23" s="22" t="str">
        <f t="shared" si="8"/>
        <v/>
      </c>
    </row>
    <row r="24" spans="1:32" hidden="1" outlineLevel="1" x14ac:dyDescent="0.25">
      <c r="A24" t="e">
        <f t="shared" si="0"/>
        <v>#REF!</v>
      </c>
      <c r="B24" t="e">
        <f t="shared" si="1"/>
        <v>#REF!</v>
      </c>
      <c r="C24" t="e">
        <f t="shared" si="2"/>
        <v>#REF!</v>
      </c>
      <c r="D24" s="14" t="e">
        <f t="shared" si="3"/>
        <v>#REF!</v>
      </c>
      <c r="E24" s="14" t="e">
        <f t="shared" si="6"/>
        <v>#REF!</v>
      </c>
      <c r="F24" s="15" t="e">
        <f t="shared" si="7"/>
        <v>#REF!</v>
      </c>
      <c r="G24" s="64"/>
      <c r="H24" s="20"/>
      <c r="I24" s="20"/>
      <c r="J24" s="20"/>
      <c r="K24" s="20"/>
      <c r="L24" s="73"/>
      <c r="M24" s="14"/>
      <c r="N24" s="17">
        <f t="shared" ref="N24" si="10">N23</f>
        <v>0</v>
      </c>
      <c r="O24" s="14"/>
      <c r="P24" s="14"/>
      <c r="Q24" s="14"/>
      <c r="R24" s="14"/>
      <c r="S24" s="14"/>
      <c r="T24" s="15"/>
      <c r="U24" s="21"/>
      <c r="V24" s="20"/>
      <c r="W24" s="23" t="str">
        <f>IF(ISBLANK(O24),IF(ISBLANK(V24),"",INDEX(Classes!$O$3:$O$17,MATCH(Results!V24,Classes!$N$3:$N$17,0),1)),"")</f>
        <v/>
      </c>
      <c r="X24" s="21"/>
      <c r="Y24" s="20"/>
      <c r="Z24" s="23" t="str">
        <f>IF(ISBLANK(R24),IF(ISBLANK(Y24),"",INDEX(Classes!$O$3:$O$17,MATCH(Results!Y24,Classes!$N$3:$N$17,0),1)),"")</f>
        <v/>
      </c>
      <c r="AA24" s="21"/>
      <c r="AB24" s="20"/>
      <c r="AC24" s="23" t="str">
        <f>IF(ISBLANK(U24),IF(ISBLANK(AB24),"",INDEX(Classes!$O$3:$O$17,MATCH(Results!AB24,Classes!$N$3:$N$17,0),1)),"")</f>
        <v/>
      </c>
      <c r="AD24" s="24">
        <f t="shared" si="9"/>
        <v>0</v>
      </c>
      <c r="AE24" s="22" t="str">
        <f t="shared" si="5"/>
        <v/>
      </c>
      <c r="AF24" s="22" t="str">
        <f t="shared" si="8"/>
        <v/>
      </c>
    </row>
    <row r="25" spans="1:32" hidden="1" outlineLevel="1" x14ac:dyDescent="0.25">
      <c r="A25" t="e">
        <f t="shared" si="0"/>
        <v>#REF!</v>
      </c>
      <c r="B25" t="e">
        <f t="shared" si="1"/>
        <v>#REF!</v>
      </c>
      <c r="C25" t="e">
        <f t="shared" si="2"/>
        <v>#REF!</v>
      </c>
      <c r="D25" s="14" t="e">
        <f t="shared" si="3"/>
        <v>#REF!</v>
      </c>
      <c r="E25" s="14" t="e">
        <f t="shared" si="6"/>
        <v>#REF!</v>
      </c>
      <c r="F25" s="15" t="e">
        <f t="shared" si="7"/>
        <v>#REF!</v>
      </c>
      <c r="G25" s="64"/>
      <c r="H25" s="20"/>
      <c r="I25" s="20"/>
      <c r="J25" s="20"/>
      <c r="K25" s="20"/>
      <c r="L25" s="73"/>
      <c r="M25" s="14"/>
      <c r="N25" s="17">
        <f t="shared" ref="N25" si="11">N24</f>
        <v>0</v>
      </c>
      <c r="O25" s="14"/>
      <c r="P25" s="14"/>
      <c r="Q25" s="14"/>
      <c r="R25" s="14"/>
      <c r="S25" s="14"/>
      <c r="T25" s="15"/>
      <c r="U25" s="21"/>
      <c r="V25" s="20"/>
      <c r="W25" s="23"/>
      <c r="X25" s="21"/>
      <c r="Y25" s="20"/>
      <c r="Z25" s="23"/>
      <c r="AA25" s="21"/>
      <c r="AB25" s="20"/>
      <c r="AC25" s="23"/>
      <c r="AD25" s="24">
        <f t="shared" ref="AD25" si="12">SUM(W25,Z25,AC25)</f>
        <v>0</v>
      </c>
      <c r="AE25" s="22" t="str">
        <f t="shared" si="5"/>
        <v/>
      </c>
      <c r="AF25" s="22" t="str">
        <f t="shared" si="8"/>
        <v/>
      </c>
    </row>
    <row r="26" spans="1:32" collapsed="1" x14ac:dyDescent="0.25">
      <c r="D26" s="10"/>
      <c r="E26" s="10"/>
      <c r="F26" s="11"/>
      <c r="G26" s="66"/>
      <c r="H26" s="19"/>
      <c r="I26" s="19"/>
      <c r="J26" s="19"/>
      <c r="K26" s="19"/>
      <c r="L26" s="74"/>
      <c r="M26" s="10"/>
      <c r="N26" s="18" t="str">
        <f>Classes!$A$4</f>
        <v>Class 2 Official 12yrs &amp; Under 70cm</v>
      </c>
      <c r="O26" s="10"/>
      <c r="P26" s="10"/>
      <c r="Q26" s="10"/>
      <c r="R26" s="10"/>
      <c r="S26" s="10"/>
      <c r="T26" s="11"/>
      <c r="U26" s="12"/>
      <c r="V26" s="10"/>
      <c r="W26" s="13"/>
      <c r="X26" s="12"/>
      <c r="Y26" s="10"/>
      <c r="Z26" s="13"/>
      <c r="AA26" s="12"/>
      <c r="AB26" s="10"/>
      <c r="AC26" s="13"/>
      <c r="AD26" s="16"/>
      <c r="AE26" s="16"/>
      <c r="AF26" s="16"/>
    </row>
    <row r="27" spans="1:32" x14ac:dyDescent="0.25">
      <c r="A27" t="str">
        <f t="shared" ref="A27:A46" si="13">$N$27&amp;D27</f>
        <v>21</v>
      </c>
      <c r="B27" t="str">
        <f t="shared" ref="B27:B46" si="14">$N$27&amp;E27</f>
        <v>24</v>
      </c>
      <c r="C27" t="str">
        <f t="shared" ref="C27:C46" si="15">$N$27&amp;F27</f>
        <v>22</v>
      </c>
      <c r="D27" s="14">
        <f t="shared" ref="D27:D46" si="16">IF(ISBLANK(P27),D26,IF(G27="**",1,1+D26))</f>
        <v>1</v>
      </c>
      <c r="E27" s="14">
        <f>IF(ISBLANK(P27),0,IF(H27="**",1,1+E46))</f>
        <v>4</v>
      </c>
      <c r="F27" s="15">
        <f>IF(ISBLANK(P27),0,IF(I27="**",1,1+F46))</f>
        <v>2</v>
      </c>
      <c r="G27" s="64" t="s">
        <v>44</v>
      </c>
      <c r="H27" s="20"/>
      <c r="I27" s="20"/>
      <c r="J27" s="20"/>
      <c r="K27" s="56"/>
      <c r="L27" s="71"/>
      <c r="M27" s="14" t="s">
        <v>68</v>
      </c>
      <c r="N27" s="17">
        <v>2</v>
      </c>
      <c r="O27" s="14"/>
      <c r="P27" s="20">
        <v>34</v>
      </c>
      <c r="Q27" s="14" t="s">
        <v>71</v>
      </c>
      <c r="R27" s="14" t="s">
        <v>86</v>
      </c>
      <c r="S27" s="14" t="s">
        <v>176</v>
      </c>
      <c r="T27" s="59">
        <v>331584</v>
      </c>
      <c r="U27" s="21"/>
      <c r="V27" s="20"/>
      <c r="W27" s="23" t="str">
        <f>IF(ISBLANK(O27),IF(ISBLANK(V27),"",INDEX(Classes!$O$3:$O$17,MATCH(Results!V27,Classes!$N$3:$N$17,0),1)),"")</f>
        <v/>
      </c>
      <c r="X27" s="21"/>
      <c r="Y27" s="20" t="s">
        <v>47</v>
      </c>
      <c r="Z27" s="23">
        <f>IF(ISBLANK($O27),IF(ISBLANK(Y27),"",INDEX(Classes!$O$3:$O$17,MATCH(Results!Y27,Classes!$N$3:$N$17,0),1)),"")</f>
        <v>8</v>
      </c>
      <c r="AA27" s="21" t="s">
        <v>349</v>
      </c>
      <c r="AB27" s="20" t="s">
        <v>47</v>
      </c>
      <c r="AC27" s="23">
        <f>IF(ISBLANK($O27),IF(ISBLANK(AB27),"",INDEX(Classes!$O$3:$O$17,MATCH(Results!AB27,Classes!$N$3:$N$17,0),1)),"")</f>
        <v>8</v>
      </c>
      <c r="AD27" s="24">
        <f t="shared" ref="AD27:AD46" si="17">SUM(W27,Z27,AC27)</f>
        <v>16</v>
      </c>
      <c r="AE27" s="22">
        <f>IF(AD27=0,"",RANK(AD27,$AD$27:$AD$46))</f>
        <v>4</v>
      </c>
      <c r="AF27" s="22" t="str">
        <f>IF(ISBLANK(O27),IF(COUNTIF(U27:AC27,"C")=0,"",COUNTIF(U27:AC27,"C")&amp;" Qs"),"")</f>
        <v>1 Qs</v>
      </c>
    </row>
    <row r="28" spans="1:32" x14ac:dyDescent="0.25">
      <c r="A28" t="str">
        <f t="shared" si="13"/>
        <v>22</v>
      </c>
      <c r="B28" t="str">
        <f t="shared" si="14"/>
        <v>25</v>
      </c>
      <c r="C28" t="str">
        <f t="shared" si="15"/>
        <v>23</v>
      </c>
      <c r="D28" s="14">
        <f t="shared" si="16"/>
        <v>2</v>
      </c>
      <c r="E28" s="14">
        <f t="shared" ref="E28:E46" si="18">IF(ISBLANK(P28),E27,IF(H28="**",1,1+E27))</f>
        <v>5</v>
      </c>
      <c r="F28" s="15">
        <f t="shared" ref="F28:F46" si="19">IF(ISBLANK(P28),F27,IF(I28="**",1,1+F27))</f>
        <v>3</v>
      </c>
      <c r="G28" s="65"/>
      <c r="H28" s="53"/>
      <c r="I28" s="53"/>
      <c r="J28" s="53"/>
      <c r="K28" s="57" t="s">
        <v>67</v>
      </c>
      <c r="L28" s="72"/>
      <c r="M28" s="54" t="s">
        <v>68</v>
      </c>
      <c r="N28" s="55">
        <f>N27</f>
        <v>2</v>
      </c>
      <c r="O28" s="54"/>
      <c r="P28" s="53">
        <v>76</v>
      </c>
      <c r="Q28" s="54" t="s">
        <v>73</v>
      </c>
      <c r="R28" s="54" t="s">
        <v>179</v>
      </c>
      <c r="S28" s="54" t="s">
        <v>98</v>
      </c>
      <c r="T28" s="60"/>
      <c r="U28" s="21"/>
      <c r="V28" s="20"/>
      <c r="W28" s="23" t="str">
        <f>IF(ISBLANK(O28),IF(ISBLANK(V28),"",INDEX(Classes!$O$3:$O$17,MATCH(Results!V28,Classes!$N$3:$N$17,0),1)),"")</f>
        <v/>
      </c>
      <c r="X28" s="21"/>
      <c r="Y28" s="20"/>
      <c r="Z28" s="23" t="str">
        <f>IF(ISBLANK($O28),IF(ISBLANK(Y28),"",INDEX(Classes!$O$3:$O$17,MATCH(Results!Y28,Classes!$N$3:$N$17,0),1)),"")</f>
        <v/>
      </c>
      <c r="AA28" s="21"/>
      <c r="AB28" s="20"/>
      <c r="AC28" s="23" t="str">
        <f>IF(ISBLANK($O28),IF(ISBLANK(AB28),"",INDEX(Classes!$O$3:$O$17,MATCH(Results!AB28,Classes!$N$3:$N$17,0),1)),"")</f>
        <v/>
      </c>
      <c r="AD28" s="24">
        <f t="shared" si="17"/>
        <v>0</v>
      </c>
      <c r="AE28" s="22" t="str">
        <f t="shared" ref="AE28:AE46" si="20">IF(AD28=0,"",RANK(AD28,$AD$27:$AD$46))</f>
        <v/>
      </c>
      <c r="AF28" s="22" t="str">
        <f t="shared" ref="AF28:AF46" si="21">IF(ISBLANK(O28),IF(COUNTIF(U28:AC28,"C")=0,"",COUNTIF(U28:AC28,"C")&amp;" Qs"),"")</f>
        <v/>
      </c>
    </row>
    <row r="29" spans="1:32" x14ac:dyDescent="0.25">
      <c r="A29" t="str">
        <f t="shared" si="13"/>
        <v>23</v>
      </c>
      <c r="B29" t="str">
        <f t="shared" si="14"/>
        <v>21</v>
      </c>
      <c r="C29" t="str">
        <f t="shared" si="15"/>
        <v>24</v>
      </c>
      <c r="D29" s="14">
        <f t="shared" si="16"/>
        <v>3</v>
      </c>
      <c r="E29" s="14">
        <f t="shared" si="18"/>
        <v>1</v>
      </c>
      <c r="F29" s="15">
        <f t="shared" si="19"/>
        <v>4</v>
      </c>
      <c r="G29" s="64"/>
      <c r="H29" s="20" t="s">
        <v>44</v>
      </c>
      <c r="I29" s="20"/>
      <c r="J29" s="20"/>
      <c r="K29" s="56"/>
      <c r="L29" s="71"/>
      <c r="M29" s="14" t="s">
        <v>68</v>
      </c>
      <c r="N29" s="17">
        <f t="shared" ref="N29:N31" si="22">N28</f>
        <v>2</v>
      </c>
      <c r="O29" s="14"/>
      <c r="P29" s="20">
        <v>12</v>
      </c>
      <c r="Q29" s="14" t="s">
        <v>180</v>
      </c>
      <c r="R29" s="14" t="s">
        <v>97</v>
      </c>
      <c r="S29" s="14" t="s">
        <v>176</v>
      </c>
      <c r="T29" s="59">
        <v>350184</v>
      </c>
      <c r="U29" s="21"/>
      <c r="V29" s="20" t="s">
        <v>46</v>
      </c>
      <c r="W29" s="23">
        <f>IF(ISBLANK(O29),IF(ISBLANK(V29),"",INDEX(Classes!$O$3:$O$17,MATCH(Results!V29,Classes!$N$3:$N$17,0),1)),"")</f>
        <v>9</v>
      </c>
      <c r="X29" s="21"/>
      <c r="Y29" s="20" t="s">
        <v>48</v>
      </c>
      <c r="Z29" s="23">
        <f>IF(ISBLANK($O29),IF(ISBLANK(Y29),"",INDEX(Classes!$O$3:$O$17,MATCH(Results!Y29,Classes!$N$3:$N$17,0),1)),"")</f>
        <v>7</v>
      </c>
      <c r="AA29" s="21"/>
      <c r="AB29" s="20" t="s">
        <v>48</v>
      </c>
      <c r="AC29" s="23">
        <f>IF(ISBLANK($O29),IF(ISBLANK(AB29),"",INDEX(Classes!$O$3:$O$17,MATCH(Results!AB29,Classes!$N$3:$N$17,0),1)),"")</f>
        <v>7</v>
      </c>
      <c r="AD29" s="24">
        <f t="shared" si="17"/>
        <v>23</v>
      </c>
      <c r="AE29" s="22">
        <f t="shared" si="20"/>
        <v>2</v>
      </c>
      <c r="AF29" s="22" t="str">
        <f t="shared" si="21"/>
        <v/>
      </c>
    </row>
    <row r="30" spans="1:32" x14ac:dyDescent="0.25">
      <c r="A30" t="str">
        <f t="shared" si="13"/>
        <v>24</v>
      </c>
      <c r="B30" t="str">
        <f t="shared" si="14"/>
        <v>22</v>
      </c>
      <c r="C30" t="str">
        <f t="shared" si="15"/>
        <v>25</v>
      </c>
      <c r="D30" s="14">
        <f t="shared" si="16"/>
        <v>4</v>
      </c>
      <c r="E30" s="14">
        <f t="shared" si="18"/>
        <v>2</v>
      </c>
      <c r="F30" s="15">
        <f t="shared" si="19"/>
        <v>5</v>
      </c>
      <c r="G30" s="64"/>
      <c r="H30" s="20"/>
      <c r="I30" s="20"/>
      <c r="J30" s="20"/>
      <c r="K30" s="56"/>
      <c r="L30" s="71"/>
      <c r="M30" s="14" t="s">
        <v>68</v>
      </c>
      <c r="N30" s="17">
        <f t="shared" si="22"/>
        <v>2</v>
      </c>
      <c r="O30" s="14"/>
      <c r="P30" s="20">
        <v>56</v>
      </c>
      <c r="Q30" s="14" t="s">
        <v>80</v>
      </c>
      <c r="R30" s="14" t="s">
        <v>89</v>
      </c>
      <c r="S30" s="14" t="s">
        <v>176</v>
      </c>
      <c r="T30" s="59">
        <v>330299</v>
      </c>
      <c r="U30" s="21"/>
      <c r="V30" s="20"/>
      <c r="W30" s="23" t="str">
        <f>IF(ISBLANK(O30),IF(ISBLANK(V30),"",INDEX(Classes!$O$3:$O$17,MATCH(Results!V30,Classes!$N$3:$N$17,0),1)),"")</f>
        <v/>
      </c>
      <c r="X30" s="21"/>
      <c r="Y30" s="20" t="s">
        <v>46</v>
      </c>
      <c r="Z30" s="23">
        <f>IF(ISBLANK($O30),IF(ISBLANK(Y30),"",INDEX(Classes!$O$3:$O$17,MATCH(Results!Y30,Classes!$N$3:$N$17,0),1)),"")</f>
        <v>9</v>
      </c>
      <c r="AA30" s="21" t="s">
        <v>349</v>
      </c>
      <c r="AB30" s="20" t="s">
        <v>46</v>
      </c>
      <c r="AC30" s="23">
        <f>IF(ISBLANK($O30),IF(ISBLANK(AB30),"",INDEX(Classes!$O$3:$O$17,MATCH(Results!AB30,Classes!$N$3:$N$17,0),1)),"")</f>
        <v>9</v>
      </c>
      <c r="AD30" s="24">
        <f t="shared" si="17"/>
        <v>18</v>
      </c>
      <c r="AE30" s="22">
        <f t="shared" si="20"/>
        <v>3</v>
      </c>
      <c r="AF30" s="22" t="str">
        <f t="shared" si="21"/>
        <v>1 Qs</v>
      </c>
    </row>
    <row r="31" spans="1:32" x14ac:dyDescent="0.25">
      <c r="A31" t="str">
        <f t="shared" si="13"/>
        <v>25</v>
      </c>
      <c r="B31" t="str">
        <f t="shared" si="14"/>
        <v>23</v>
      </c>
      <c r="C31" t="str">
        <f t="shared" si="15"/>
        <v>21</v>
      </c>
      <c r="D31" s="14">
        <f t="shared" si="16"/>
        <v>5</v>
      </c>
      <c r="E31" s="14">
        <f t="shared" si="18"/>
        <v>3</v>
      </c>
      <c r="F31" s="15">
        <f t="shared" si="19"/>
        <v>1</v>
      </c>
      <c r="G31" s="64"/>
      <c r="H31" s="20"/>
      <c r="I31" s="20" t="s">
        <v>44</v>
      </c>
      <c r="J31" s="20"/>
      <c r="K31" s="56"/>
      <c r="L31" s="71"/>
      <c r="M31" s="14" t="s">
        <v>68</v>
      </c>
      <c r="N31" s="17">
        <v>2</v>
      </c>
      <c r="O31" s="14"/>
      <c r="P31" s="20">
        <v>78</v>
      </c>
      <c r="Q31" s="14" t="s">
        <v>82</v>
      </c>
      <c r="R31" s="14" t="s">
        <v>90</v>
      </c>
      <c r="S31" s="14" t="s">
        <v>83</v>
      </c>
      <c r="T31" s="59">
        <v>12826</v>
      </c>
      <c r="U31" s="21" t="s">
        <v>349</v>
      </c>
      <c r="V31" s="20" t="s">
        <v>45</v>
      </c>
      <c r="W31" s="23">
        <f>IF(ISBLANK(O31),IF(ISBLANK(V31),"",INDEX(Classes!$O$3:$O$17,MATCH(Results!V31,Classes!$N$3:$N$17,0),1)),"")</f>
        <v>10</v>
      </c>
      <c r="X31" s="21" t="s">
        <v>349</v>
      </c>
      <c r="Y31" s="20" t="s">
        <v>45</v>
      </c>
      <c r="Z31" s="23">
        <f>IF(ISBLANK($O31),IF(ISBLANK(Y31),"",INDEX(Classes!$O$3:$O$17,MATCH(Results!Y31,Classes!$N$3:$N$17,0),1)),"")</f>
        <v>10</v>
      </c>
      <c r="AA31" s="21" t="s">
        <v>349</v>
      </c>
      <c r="AB31" s="20" t="s">
        <v>45</v>
      </c>
      <c r="AC31" s="23">
        <f>IF(ISBLANK($O31),IF(ISBLANK(AB31),"",INDEX(Classes!$O$3:$O$17,MATCH(Results!AB31,Classes!$N$3:$N$17,0),1)),"")</f>
        <v>10</v>
      </c>
      <c r="AD31" s="24">
        <f t="shared" si="17"/>
        <v>30</v>
      </c>
      <c r="AE31" s="22">
        <f t="shared" si="20"/>
        <v>1</v>
      </c>
      <c r="AF31" s="22" t="str">
        <f t="shared" si="21"/>
        <v>3 Qs</v>
      </c>
    </row>
    <row r="32" spans="1:32" x14ac:dyDescent="0.25">
      <c r="A32" t="str">
        <f t="shared" si="13"/>
        <v>25</v>
      </c>
      <c r="B32" t="str">
        <f t="shared" si="14"/>
        <v>23</v>
      </c>
      <c r="C32" t="str">
        <f t="shared" si="15"/>
        <v>21</v>
      </c>
      <c r="D32" s="14">
        <f t="shared" si="16"/>
        <v>5</v>
      </c>
      <c r="E32" s="14">
        <f t="shared" si="18"/>
        <v>3</v>
      </c>
      <c r="F32" s="15">
        <f t="shared" si="19"/>
        <v>1</v>
      </c>
      <c r="G32" s="64"/>
      <c r="H32" s="20"/>
      <c r="I32" s="20"/>
      <c r="J32" s="20"/>
      <c r="K32" s="56"/>
      <c r="L32" s="71"/>
      <c r="M32" s="14"/>
      <c r="N32" s="17">
        <v>2</v>
      </c>
      <c r="O32" s="14"/>
      <c r="P32" s="20"/>
      <c r="Q32" s="14"/>
      <c r="R32" s="14"/>
      <c r="S32" s="14"/>
      <c r="T32" s="59"/>
      <c r="U32" s="21"/>
      <c r="V32" s="20"/>
      <c r="W32" s="23" t="str">
        <f>IF(ISBLANK(O32),IF(ISBLANK(V32),"",INDEX(Classes!$O$3:$O$17,MATCH(Results!V32,Classes!$N$3:$N$17,0),1)),"")</f>
        <v/>
      </c>
      <c r="X32" s="21"/>
      <c r="Y32" s="20"/>
      <c r="Z32" s="23" t="str">
        <f>IF(ISBLANK($O32),IF(ISBLANK(Y32),"",INDEX(Classes!$O$3:$O$17,MATCH(Results!Y32,Classes!$N$3:$N$17,0),1)),"")</f>
        <v/>
      </c>
      <c r="AA32" s="21"/>
      <c r="AB32" s="20"/>
      <c r="AC32" s="23" t="str">
        <f>IF(ISBLANK($O32),IF(ISBLANK(AB32),"",INDEX(Classes!$O$3:$O$17,MATCH(Results!AB32,Classes!$N$3:$N$17,0),1)),"")</f>
        <v/>
      </c>
      <c r="AD32" s="24">
        <f t="shared" si="17"/>
        <v>0</v>
      </c>
      <c r="AE32" s="22" t="str">
        <f t="shared" si="20"/>
        <v/>
      </c>
      <c r="AF32" s="22" t="str">
        <f t="shared" si="21"/>
        <v/>
      </c>
    </row>
    <row r="33" spans="1:32" hidden="1" outlineLevel="1" x14ac:dyDescent="0.25">
      <c r="A33" t="str">
        <f t="shared" si="13"/>
        <v>25</v>
      </c>
      <c r="B33" t="str">
        <f t="shared" si="14"/>
        <v>23</v>
      </c>
      <c r="C33" t="str">
        <f t="shared" si="15"/>
        <v>21</v>
      </c>
      <c r="D33" s="14">
        <f t="shared" si="16"/>
        <v>5</v>
      </c>
      <c r="E33" s="14">
        <f t="shared" si="18"/>
        <v>3</v>
      </c>
      <c r="F33" s="15">
        <f t="shared" si="19"/>
        <v>1</v>
      </c>
      <c r="G33" s="64"/>
      <c r="H33" s="20"/>
      <c r="I33" s="20"/>
      <c r="J33" s="20"/>
      <c r="K33" s="56"/>
      <c r="L33" s="71"/>
      <c r="M33" s="14"/>
      <c r="N33" s="17">
        <v>2</v>
      </c>
      <c r="O33" s="14"/>
      <c r="P33" s="20"/>
      <c r="Q33" s="14"/>
      <c r="R33" s="14"/>
      <c r="S33" s="14"/>
      <c r="T33" s="59"/>
      <c r="U33" s="21"/>
      <c r="V33" s="20"/>
      <c r="W33" s="23" t="str">
        <f>IF(ISBLANK(O33),IF(ISBLANK(V33),"",INDEX(Classes!$O$3:$O$17,MATCH(Results!V33,Classes!$N$3:$N$17,0),1)),"")</f>
        <v/>
      </c>
      <c r="X33" s="21"/>
      <c r="Y33" s="20"/>
      <c r="Z33" s="23" t="str">
        <f>IF(ISBLANK(R33),IF(ISBLANK(Y33),"",INDEX(Classes!$O$3:$O$17,MATCH(Results!Y33,Classes!$N$3:$N$17,0),1)),"")</f>
        <v/>
      </c>
      <c r="AA33" s="21"/>
      <c r="AB33" s="20"/>
      <c r="AC33" s="23" t="str">
        <f>IF(ISBLANK(U33),IF(ISBLANK(AB33),"",INDEX(Classes!$O$3:$O$17,MATCH(Results!AB33,Classes!$N$3:$N$17,0),1)),"")</f>
        <v/>
      </c>
      <c r="AD33" s="24">
        <f t="shared" si="17"/>
        <v>0</v>
      </c>
      <c r="AE33" s="22" t="str">
        <f t="shared" si="20"/>
        <v/>
      </c>
      <c r="AF33" s="22" t="str">
        <f t="shared" si="21"/>
        <v/>
      </c>
    </row>
    <row r="34" spans="1:32" hidden="1" outlineLevel="1" x14ac:dyDescent="0.25">
      <c r="A34" t="str">
        <f t="shared" si="13"/>
        <v>25</v>
      </c>
      <c r="B34" t="str">
        <f t="shared" si="14"/>
        <v>23</v>
      </c>
      <c r="C34" t="str">
        <f t="shared" si="15"/>
        <v>21</v>
      </c>
      <c r="D34" s="14">
        <f t="shared" si="16"/>
        <v>5</v>
      </c>
      <c r="E34" s="14">
        <f t="shared" si="18"/>
        <v>3</v>
      </c>
      <c r="F34" s="15">
        <f t="shared" si="19"/>
        <v>1</v>
      </c>
      <c r="G34" s="64"/>
      <c r="H34" s="20"/>
      <c r="I34" s="20"/>
      <c r="J34" s="20"/>
      <c r="K34" s="20"/>
      <c r="L34" s="73"/>
      <c r="M34" s="14"/>
      <c r="N34" s="17">
        <f t="shared" ref="N34:N46" si="23">N33</f>
        <v>2</v>
      </c>
      <c r="O34" s="14"/>
      <c r="P34" s="14"/>
      <c r="Q34" s="14"/>
      <c r="R34" s="14"/>
      <c r="S34" s="14"/>
      <c r="T34" s="15"/>
      <c r="U34" s="21"/>
      <c r="V34" s="20"/>
      <c r="W34" s="23" t="str">
        <f>IF(ISBLANK(O34),IF(ISBLANK(V34),"",INDEX(Classes!$O$3:$O$17,MATCH(Results!V34,Classes!$N$3:$N$17,0),1)),"")</f>
        <v/>
      </c>
      <c r="X34" s="21"/>
      <c r="Y34" s="20"/>
      <c r="Z34" s="23" t="str">
        <f>IF(ISBLANK(R34),IF(ISBLANK(Y34),"",INDEX(Classes!$O$3:$O$17,MATCH(Results!Y34,Classes!$N$3:$N$17,0),1)),"")</f>
        <v/>
      </c>
      <c r="AA34" s="21"/>
      <c r="AB34" s="20"/>
      <c r="AC34" s="23" t="str">
        <f>IF(ISBLANK(U34),IF(ISBLANK(AB34),"",INDEX(Classes!$O$3:$O$17,MATCH(Results!AB34,Classes!$N$3:$N$17,0),1)),"")</f>
        <v/>
      </c>
      <c r="AD34" s="24">
        <f t="shared" si="17"/>
        <v>0</v>
      </c>
      <c r="AE34" s="22" t="str">
        <f t="shared" si="20"/>
        <v/>
      </c>
      <c r="AF34" s="22" t="str">
        <f t="shared" si="21"/>
        <v/>
      </c>
    </row>
    <row r="35" spans="1:32" hidden="1" outlineLevel="1" x14ac:dyDescent="0.25">
      <c r="A35" t="str">
        <f t="shared" si="13"/>
        <v>25</v>
      </c>
      <c r="B35" t="str">
        <f t="shared" si="14"/>
        <v>23</v>
      </c>
      <c r="C35" t="str">
        <f t="shared" si="15"/>
        <v>21</v>
      </c>
      <c r="D35" s="14">
        <f t="shared" si="16"/>
        <v>5</v>
      </c>
      <c r="E35" s="14">
        <f t="shared" si="18"/>
        <v>3</v>
      </c>
      <c r="F35" s="15">
        <f t="shared" si="19"/>
        <v>1</v>
      </c>
      <c r="G35" s="64"/>
      <c r="H35" s="20"/>
      <c r="I35" s="20"/>
      <c r="J35" s="20"/>
      <c r="K35" s="20"/>
      <c r="L35" s="73"/>
      <c r="M35" s="14"/>
      <c r="N35" s="17">
        <f t="shared" si="23"/>
        <v>2</v>
      </c>
      <c r="O35" s="14"/>
      <c r="P35" s="14"/>
      <c r="Q35" s="14"/>
      <c r="R35" s="14"/>
      <c r="S35" s="14"/>
      <c r="T35" s="15"/>
      <c r="U35" s="21"/>
      <c r="V35" s="20"/>
      <c r="W35" s="23" t="str">
        <f>IF(ISBLANK(O35),IF(ISBLANK(V35),"",INDEX(Classes!$O$3:$O$17,MATCH(Results!V35,Classes!$N$3:$N$17,0),1)),"")</f>
        <v/>
      </c>
      <c r="X35" s="21"/>
      <c r="Y35" s="20"/>
      <c r="Z35" s="23" t="str">
        <f>IF(ISBLANK(R35),IF(ISBLANK(Y35),"",INDEX(Classes!$O$3:$O$17,MATCH(Results!Y35,Classes!$N$3:$N$17,0),1)),"")</f>
        <v/>
      </c>
      <c r="AA35" s="21"/>
      <c r="AB35" s="20"/>
      <c r="AC35" s="23" t="str">
        <f>IF(ISBLANK(U35),IF(ISBLANK(AB35),"",INDEX(Classes!$O$3:$O$17,MATCH(Results!AB35,Classes!$N$3:$N$17,0),1)),"")</f>
        <v/>
      </c>
      <c r="AD35" s="24">
        <f t="shared" si="17"/>
        <v>0</v>
      </c>
      <c r="AE35" s="22" t="str">
        <f t="shared" si="20"/>
        <v/>
      </c>
      <c r="AF35" s="22" t="str">
        <f t="shared" si="21"/>
        <v/>
      </c>
    </row>
    <row r="36" spans="1:32" hidden="1" outlineLevel="1" x14ac:dyDescent="0.25">
      <c r="A36" t="str">
        <f t="shared" si="13"/>
        <v>25</v>
      </c>
      <c r="B36" t="str">
        <f t="shared" si="14"/>
        <v>23</v>
      </c>
      <c r="C36" t="str">
        <f t="shared" si="15"/>
        <v>21</v>
      </c>
      <c r="D36" s="14">
        <f t="shared" si="16"/>
        <v>5</v>
      </c>
      <c r="E36" s="14">
        <f t="shared" si="18"/>
        <v>3</v>
      </c>
      <c r="F36" s="15">
        <f t="shared" si="19"/>
        <v>1</v>
      </c>
      <c r="G36" s="64"/>
      <c r="H36" s="20"/>
      <c r="I36" s="20"/>
      <c r="J36" s="20"/>
      <c r="K36" s="20"/>
      <c r="L36" s="73"/>
      <c r="M36" s="14"/>
      <c r="N36" s="17">
        <f t="shared" si="23"/>
        <v>2</v>
      </c>
      <c r="O36" s="14"/>
      <c r="P36" s="14"/>
      <c r="Q36" s="14"/>
      <c r="R36" s="14"/>
      <c r="S36" s="14"/>
      <c r="T36" s="15"/>
      <c r="U36" s="21"/>
      <c r="V36" s="20"/>
      <c r="W36" s="23" t="str">
        <f>IF(ISBLANK(O36),IF(ISBLANK(V36),"",INDEX(Classes!$O$3:$O$17,MATCH(Results!V36,Classes!$N$3:$N$17,0),1)),"")</f>
        <v/>
      </c>
      <c r="X36" s="21"/>
      <c r="Y36" s="20"/>
      <c r="Z36" s="23" t="str">
        <f>IF(ISBLANK(R36),IF(ISBLANK(Y36),"",INDEX(Classes!$O$3:$O$17,MATCH(Results!Y36,Classes!$N$3:$N$17,0),1)),"")</f>
        <v/>
      </c>
      <c r="AA36" s="21"/>
      <c r="AB36" s="20"/>
      <c r="AC36" s="23" t="str">
        <f>IF(ISBLANK(U36),IF(ISBLANK(AB36),"",INDEX(Classes!$O$3:$O$17,MATCH(Results!AB36,Classes!$N$3:$N$17,0),1)),"")</f>
        <v/>
      </c>
      <c r="AD36" s="24">
        <f t="shared" si="17"/>
        <v>0</v>
      </c>
      <c r="AE36" s="22" t="str">
        <f t="shared" si="20"/>
        <v/>
      </c>
      <c r="AF36" s="22" t="str">
        <f t="shared" si="21"/>
        <v/>
      </c>
    </row>
    <row r="37" spans="1:32" hidden="1" outlineLevel="1" x14ac:dyDescent="0.25">
      <c r="A37" t="str">
        <f t="shared" si="13"/>
        <v>25</v>
      </c>
      <c r="B37" t="str">
        <f t="shared" si="14"/>
        <v>23</v>
      </c>
      <c r="C37" t="str">
        <f t="shared" si="15"/>
        <v>21</v>
      </c>
      <c r="D37" s="14">
        <f t="shared" si="16"/>
        <v>5</v>
      </c>
      <c r="E37" s="14">
        <f t="shared" si="18"/>
        <v>3</v>
      </c>
      <c r="F37" s="15">
        <f t="shared" si="19"/>
        <v>1</v>
      </c>
      <c r="G37" s="64"/>
      <c r="H37" s="20"/>
      <c r="I37" s="20"/>
      <c r="J37" s="20"/>
      <c r="K37" s="20"/>
      <c r="L37" s="73"/>
      <c r="M37" s="14"/>
      <c r="N37" s="17">
        <f t="shared" si="23"/>
        <v>2</v>
      </c>
      <c r="O37" s="14"/>
      <c r="P37" s="14"/>
      <c r="Q37" s="14"/>
      <c r="R37" s="14"/>
      <c r="S37" s="14"/>
      <c r="T37" s="15"/>
      <c r="U37" s="21"/>
      <c r="V37" s="20"/>
      <c r="W37" s="23" t="str">
        <f>IF(ISBLANK(O37),IF(ISBLANK(V37),"",INDEX(Classes!$O$3:$O$17,MATCH(Results!V37,Classes!$N$3:$N$17,0),1)),"")</f>
        <v/>
      </c>
      <c r="X37" s="21"/>
      <c r="Y37" s="20"/>
      <c r="Z37" s="23" t="str">
        <f>IF(ISBLANK(R37),IF(ISBLANK(Y37),"",INDEX(Classes!$O$3:$O$17,MATCH(Results!Y37,Classes!$N$3:$N$17,0),1)),"")</f>
        <v/>
      </c>
      <c r="AA37" s="21"/>
      <c r="AB37" s="20"/>
      <c r="AC37" s="23" t="str">
        <f>IF(ISBLANK(U37),IF(ISBLANK(AB37),"",INDEX(Classes!$O$3:$O$17,MATCH(Results!AB37,Classes!$N$3:$N$17,0),1)),"")</f>
        <v/>
      </c>
      <c r="AD37" s="24">
        <f t="shared" si="17"/>
        <v>0</v>
      </c>
      <c r="AE37" s="22" t="str">
        <f t="shared" si="20"/>
        <v/>
      </c>
      <c r="AF37" s="22" t="str">
        <f t="shared" si="21"/>
        <v/>
      </c>
    </row>
    <row r="38" spans="1:32" hidden="1" outlineLevel="1" x14ac:dyDescent="0.25">
      <c r="A38" t="str">
        <f t="shared" si="13"/>
        <v>25</v>
      </c>
      <c r="B38" t="str">
        <f t="shared" si="14"/>
        <v>23</v>
      </c>
      <c r="C38" t="str">
        <f t="shared" si="15"/>
        <v>21</v>
      </c>
      <c r="D38" s="14">
        <f t="shared" si="16"/>
        <v>5</v>
      </c>
      <c r="E38" s="14">
        <f t="shared" si="18"/>
        <v>3</v>
      </c>
      <c r="F38" s="15">
        <f t="shared" si="19"/>
        <v>1</v>
      </c>
      <c r="G38" s="64"/>
      <c r="H38" s="20"/>
      <c r="I38" s="20"/>
      <c r="J38" s="20"/>
      <c r="K38" s="20"/>
      <c r="L38" s="73"/>
      <c r="M38" s="14"/>
      <c r="N38" s="17">
        <f t="shared" si="23"/>
        <v>2</v>
      </c>
      <c r="O38" s="14"/>
      <c r="P38" s="14"/>
      <c r="Q38" s="14"/>
      <c r="R38" s="14"/>
      <c r="S38" s="14"/>
      <c r="T38" s="15"/>
      <c r="U38" s="21"/>
      <c r="V38" s="20"/>
      <c r="W38" s="23" t="str">
        <f>IF(ISBLANK(O38),IF(ISBLANK(V38),"",INDEX(Classes!$O$3:$O$17,MATCH(Results!V38,Classes!$N$3:$N$17,0),1)),"")</f>
        <v/>
      </c>
      <c r="X38" s="21"/>
      <c r="Y38" s="20"/>
      <c r="Z38" s="23" t="str">
        <f>IF(ISBLANK(R38),IF(ISBLANK(Y38),"",INDEX(Classes!$O$3:$O$17,MATCH(Results!Y38,Classes!$N$3:$N$17,0),1)),"")</f>
        <v/>
      </c>
      <c r="AA38" s="21"/>
      <c r="AB38" s="20"/>
      <c r="AC38" s="23" t="str">
        <f>IF(ISBLANK(U38),IF(ISBLANK(AB38),"",INDEX(Classes!$O$3:$O$17,MATCH(Results!AB38,Classes!$N$3:$N$17,0),1)),"")</f>
        <v/>
      </c>
      <c r="AD38" s="24">
        <f t="shared" si="17"/>
        <v>0</v>
      </c>
      <c r="AE38" s="22" t="str">
        <f t="shared" si="20"/>
        <v/>
      </c>
      <c r="AF38" s="22" t="str">
        <f t="shared" si="21"/>
        <v/>
      </c>
    </row>
    <row r="39" spans="1:32" hidden="1" outlineLevel="1" x14ac:dyDescent="0.25">
      <c r="A39" t="str">
        <f t="shared" si="13"/>
        <v>25</v>
      </c>
      <c r="B39" t="str">
        <f t="shared" si="14"/>
        <v>23</v>
      </c>
      <c r="C39" t="str">
        <f t="shared" si="15"/>
        <v>21</v>
      </c>
      <c r="D39" s="14">
        <f t="shared" si="16"/>
        <v>5</v>
      </c>
      <c r="E39" s="14">
        <f t="shared" si="18"/>
        <v>3</v>
      </c>
      <c r="F39" s="15">
        <f t="shared" si="19"/>
        <v>1</v>
      </c>
      <c r="G39" s="64"/>
      <c r="H39" s="20"/>
      <c r="I39" s="20"/>
      <c r="J39" s="20"/>
      <c r="K39" s="20"/>
      <c r="L39" s="73"/>
      <c r="M39" s="14"/>
      <c r="N39" s="17">
        <f t="shared" si="23"/>
        <v>2</v>
      </c>
      <c r="O39" s="14"/>
      <c r="P39" s="14"/>
      <c r="Q39" s="14"/>
      <c r="R39" s="14"/>
      <c r="S39" s="14"/>
      <c r="T39" s="15"/>
      <c r="U39" s="21"/>
      <c r="V39" s="20"/>
      <c r="W39" s="23" t="str">
        <f>IF(ISBLANK(O39),IF(ISBLANK(V39),"",INDEX(Classes!$O$3:$O$17,MATCH(Results!V39,Classes!$N$3:$N$17,0),1)),"")</f>
        <v/>
      </c>
      <c r="X39" s="21"/>
      <c r="Y39" s="20"/>
      <c r="Z39" s="23" t="str">
        <f>IF(ISBLANK(R39),IF(ISBLANK(Y39),"",INDEX(Classes!$O$3:$O$17,MATCH(Results!Y39,Classes!$N$3:$N$17,0),1)),"")</f>
        <v/>
      </c>
      <c r="AA39" s="21"/>
      <c r="AB39" s="20"/>
      <c r="AC39" s="23" t="str">
        <f>IF(ISBLANK(U39),IF(ISBLANK(AB39),"",INDEX(Classes!$O$3:$O$17,MATCH(Results!AB39,Classes!$N$3:$N$17,0),1)),"")</f>
        <v/>
      </c>
      <c r="AD39" s="24">
        <f t="shared" si="17"/>
        <v>0</v>
      </c>
      <c r="AE39" s="22" t="str">
        <f t="shared" si="20"/>
        <v/>
      </c>
      <c r="AF39" s="22" t="str">
        <f t="shared" si="21"/>
        <v/>
      </c>
    </row>
    <row r="40" spans="1:32" hidden="1" outlineLevel="1" x14ac:dyDescent="0.25">
      <c r="A40" t="str">
        <f t="shared" si="13"/>
        <v>25</v>
      </c>
      <c r="B40" t="str">
        <f t="shared" si="14"/>
        <v>23</v>
      </c>
      <c r="C40" t="str">
        <f t="shared" si="15"/>
        <v>21</v>
      </c>
      <c r="D40" s="14">
        <f t="shared" si="16"/>
        <v>5</v>
      </c>
      <c r="E40" s="14">
        <f t="shared" si="18"/>
        <v>3</v>
      </c>
      <c r="F40" s="15">
        <f t="shared" si="19"/>
        <v>1</v>
      </c>
      <c r="G40" s="64"/>
      <c r="H40" s="20"/>
      <c r="I40" s="20"/>
      <c r="J40" s="20"/>
      <c r="K40" s="20"/>
      <c r="L40" s="73"/>
      <c r="M40" s="14"/>
      <c r="N40" s="17">
        <f t="shared" si="23"/>
        <v>2</v>
      </c>
      <c r="O40" s="14"/>
      <c r="P40" s="14"/>
      <c r="Q40" s="14"/>
      <c r="R40" s="14"/>
      <c r="S40" s="14"/>
      <c r="T40" s="15"/>
      <c r="U40" s="21"/>
      <c r="V40" s="20"/>
      <c r="W40" s="23" t="str">
        <f>IF(ISBLANK(O40),IF(ISBLANK(V40),"",INDEX(Classes!$O$3:$O$17,MATCH(Results!V40,Classes!$N$3:$N$17,0),1)),"")</f>
        <v/>
      </c>
      <c r="X40" s="21"/>
      <c r="Y40" s="20"/>
      <c r="Z40" s="23" t="str">
        <f>IF(ISBLANK(R40),IF(ISBLANK(Y40),"",INDEX(Classes!$O$3:$O$17,MATCH(Results!Y40,Classes!$N$3:$N$17,0),1)),"")</f>
        <v/>
      </c>
      <c r="AA40" s="21"/>
      <c r="AB40" s="20"/>
      <c r="AC40" s="23" t="str">
        <f>IF(ISBLANK(U40),IF(ISBLANK(AB40),"",INDEX(Classes!$O$3:$O$17,MATCH(Results!AB40,Classes!$N$3:$N$17,0),1)),"")</f>
        <v/>
      </c>
      <c r="AD40" s="24">
        <f t="shared" si="17"/>
        <v>0</v>
      </c>
      <c r="AE40" s="22" t="str">
        <f t="shared" si="20"/>
        <v/>
      </c>
      <c r="AF40" s="22" t="str">
        <f t="shared" si="21"/>
        <v/>
      </c>
    </row>
    <row r="41" spans="1:32" hidden="1" outlineLevel="1" x14ac:dyDescent="0.25">
      <c r="A41" t="str">
        <f t="shared" si="13"/>
        <v>25</v>
      </c>
      <c r="B41" t="str">
        <f t="shared" si="14"/>
        <v>23</v>
      </c>
      <c r="C41" t="str">
        <f t="shared" si="15"/>
        <v>21</v>
      </c>
      <c r="D41" s="14">
        <f t="shared" si="16"/>
        <v>5</v>
      </c>
      <c r="E41" s="14">
        <f t="shared" si="18"/>
        <v>3</v>
      </c>
      <c r="F41" s="15">
        <f t="shared" si="19"/>
        <v>1</v>
      </c>
      <c r="G41" s="64"/>
      <c r="H41" s="20"/>
      <c r="I41" s="20"/>
      <c r="J41" s="20"/>
      <c r="K41" s="20"/>
      <c r="L41" s="73"/>
      <c r="M41" s="14"/>
      <c r="N41" s="17">
        <f t="shared" si="23"/>
        <v>2</v>
      </c>
      <c r="O41" s="14"/>
      <c r="P41" s="14"/>
      <c r="Q41" s="14"/>
      <c r="R41" s="14"/>
      <c r="S41" s="14"/>
      <c r="T41" s="15"/>
      <c r="U41" s="21"/>
      <c r="V41" s="20"/>
      <c r="W41" s="23" t="str">
        <f>IF(ISBLANK(O41),IF(ISBLANK(V41),"",INDEX(Classes!$O$3:$O$17,MATCH(Results!V41,Classes!$N$3:$N$17,0),1)),"")</f>
        <v/>
      </c>
      <c r="X41" s="21"/>
      <c r="Y41" s="20"/>
      <c r="Z41" s="23" t="str">
        <f>IF(ISBLANK(R41),IF(ISBLANK(Y41),"",INDEX(Classes!$O$3:$O$17,MATCH(Results!Y41,Classes!$N$3:$N$17,0),1)),"")</f>
        <v/>
      </c>
      <c r="AA41" s="21"/>
      <c r="AB41" s="20"/>
      <c r="AC41" s="23" t="str">
        <f>IF(ISBLANK(U41),IF(ISBLANK(AB41),"",INDEX(Classes!$O$3:$O$17,MATCH(Results!AB41,Classes!$N$3:$N$17,0),1)),"")</f>
        <v/>
      </c>
      <c r="AD41" s="24">
        <f t="shared" si="17"/>
        <v>0</v>
      </c>
      <c r="AE41" s="22" t="str">
        <f t="shared" si="20"/>
        <v/>
      </c>
      <c r="AF41" s="22" t="str">
        <f t="shared" si="21"/>
        <v/>
      </c>
    </row>
    <row r="42" spans="1:32" hidden="1" outlineLevel="1" x14ac:dyDescent="0.25">
      <c r="A42" t="str">
        <f t="shared" si="13"/>
        <v>25</v>
      </c>
      <c r="B42" t="str">
        <f t="shared" si="14"/>
        <v>23</v>
      </c>
      <c r="C42" t="str">
        <f t="shared" si="15"/>
        <v>21</v>
      </c>
      <c r="D42" s="14">
        <f t="shared" si="16"/>
        <v>5</v>
      </c>
      <c r="E42" s="14">
        <f t="shared" si="18"/>
        <v>3</v>
      </c>
      <c r="F42" s="15">
        <f t="shared" si="19"/>
        <v>1</v>
      </c>
      <c r="G42" s="64"/>
      <c r="H42" s="20"/>
      <c r="I42" s="20"/>
      <c r="J42" s="20"/>
      <c r="K42" s="20"/>
      <c r="L42" s="73"/>
      <c r="M42" s="14"/>
      <c r="N42" s="17">
        <f t="shared" si="23"/>
        <v>2</v>
      </c>
      <c r="O42" s="14"/>
      <c r="P42" s="14"/>
      <c r="Q42" s="14"/>
      <c r="R42" s="14"/>
      <c r="S42" s="14"/>
      <c r="T42" s="15"/>
      <c r="U42" s="21"/>
      <c r="V42" s="20"/>
      <c r="W42" s="23" t="str">
        <f>IF(ISBLANK(O42),IF(ISBLANK(V42),"",INDEX(Classes!$O$3:$O$17,MATCH(Results!V42,Classes!$N$3:$N$17,0),1)),"")</f>
        <v/>
      </c>
      <c r="X42" s="21"/>
      <c r="Y42" s="20"/>
      <c r="Z42" s="23" t="str">
        <f>IF(ISBLANK(R42),IF(ISBLANK(Y42),"",INDEX(Classes!$O$3:$O$17,MATCH(Results!Y42,Classes!$N$3:$N$17,0),1)),"")</f>
        <v/>
      </c>
      <c r="AA42" s="21"/>
      <c r="AB42" s="20"/>
      <c r="AC42" s="23" t="str">
        <f>IF(ISBLANK(U42),IF(ISBLANK(AB42),"",INDEX(Classes!$O$3:$O$17,MATCH(Results!AB42,Classes!$N$3:$N$17,0),1)),"")</f>
        <v/>
      </c>
      <c r="AD42" s="24">
        <f t="shared" si="17"/>
        <v>0</v>
      </c>
      <c r="AE42" s="22" t="str">
        <f t="shared" si="20"/>
        <v/>
      </c>
      <c r="AF42" s="22" t="str">
        <f t="shared" si="21"/>
        <v/>
      </c>
    </row>
    <row r="43" spans="1:32" hidden="1" outlineLevel="1" x14ac:dyDescent="0.25">
      <c r="A43" t="str">
        <f t="shared" si="13"/>
        <v>25</v>
      </c>
      <c r="B43" t="str">
        <f t="shared" si="14"/>
        <v>23</v>
      </c>
      <c r="C43" t="str">
        <f t="shared" si="15"/>
        <v>21</v>
      </c>
      <c r="D43" s="14">
        <f t="shared" si="16"/>
        <v>5</v>
      </c>
      <c r="E43" s="14">
        <f t="shared" si="18"/>
        <v>3</v>
      </c>
      <c r="F43" s="15">
        <f t="shared" si="19"/>
        <v>1</v>
      </c>
      <c r="G43" s="64"/>
      <c r="H43" s="20"/>
      <c r="I43" s="20"/>
      <c r="J43" s="20"/>
      <c r="K43" s="20"/>
      <c r="L43" s="73"/>
      <c r="M43" s="14"/>
      <c r="N43" s="17">
        <f t="shared" si="23"/>
        <v>2</v>
      </c>
      <c r="O43" s="14"/>
      <c r="P43" s="14"/>
      <c r="Q43" s="14"/>
      <c r="R43" s="14"/>
      <c r="S43" s="14"/>
      <c r="T43" s="15"/>
      <c r="U43" s="21"/>
      <c r="V43" s="20"/>
      <c r="W43" s="23" t="str">
        <f>IF(ISBLANK(O43),IF(ISBLANK(V43),"",INDEX(Classes!$O$3:$O$17,MATCH(Results!V43,Classes!$N$3:$N$17,0),1)),"")</f>
        <v/>
      </c>
      <c r="X43" s="21"/>
      <c r="Y43" s="20"/>
      <c r="Z43" s="23" t="str">
        <f>IF(ISBLANK(R43),IF(ISBLANK(Y43),"",INDEX(Classes!$O$3:$O$17,MATCH(Results!Y43,Classes!$N$3:$N$17,0),1)),"")</f>
        <v/>
      </c>
      <c r="AA43" s="21"/>
      <c r="AB43" s="20"/>
      <c r="AC43" s="23" t="str">
        <f>IF(ISBLANK(U43),IF(ISBLANK(AB43),"",INDEX(Classes!$O$3:$O$17,MATCH(Results!AB43,Classes!$N$3:$N$17,0),1)),"")</f>
        <v/>
      </c>
      <c r="AD43" s="24">
        <f t="shared" si="17"/>
        <v>0</v>
      </c>
      <c r="AE43" s="22" t="str">
        <f t="shared" si="20"/>
        <v/>
      </c>
      <c r="AF43" s="22" t="str">
        <f t="shared" si="21"/>
        <v/>
      </c>
    </row>
    <row r="44" spans="1:32" hidden="1" outlineLevel="1" x14ac:dyDescent="0.25">
      <c r="A44" t="str">
        <f t="shared" si="13"/>
        <v>25</v>
      </c>
      <c r="B44" t="str">
        <f t="shared" si="14"/>
        <v>23</v>
      </c>
      <c r="C44" t="str">
        <f t="shared" si="15"/>
        <v>21</v>
      </c>
      <c r="D44" s="14">
        <f t="shared" si="16"/>
        <v>5</v>
      </c>
      <c r="E44" s="14">
        <f t="shared" si="18"/>
        <v>3</v>
      </c>
      <c r="F44" s="15">
        <f t="shared" si="19"/>
        <v>1</v>
      </c>
      <c r="G44" s="64"/>
      <c r="H44" s="20"/>
      <c r="I44" s="20"/>
      <c r="J44" s="20"/>
      <c r="K44" s="20"/>
      <c r="L44" s="73"/>
      <c r="M44" s="14"/>
      <c r="N44" s="17">
        <f t="shared" si="23"/>
        <v>2</v>
      </c>
      <c r="O44" s="14"/>
      <c r="P44" s="14"/>
      <c r="Q44" s="14"/>
      <c r="R44" s="14"/>
      <c r="S44" s="14"/>
      <c r="T44" s="15"/>
      <c r="U44" s="21"/>
      <c r="V44" s="20"/>
      <c r="W44" s="23" t="str">
        <f>IF(ISBLANK(O44),IF(ISBLANK(V44),"",INDEX(Classes!$O$3:$O$17,MATCH(Results!V44,Classes!$N$3:$N$17,0),1)),"")</f>
        <v/>
      </c>
      <c r="X44" s="21"/>
      <c r="Y44" s="20"/>
      <c r="Z44" s="23" t="str">
        <f>IF(ISBLANK(R44),IF(ISBLANK(Y44),"",INDEX(Classes!$O$3:$O$17,MATCH(Results!Y44,Classes!$N$3:$N$17,0),1)),"")</f>
        <v/>
      </c>
      <c r="AA44" s="21"/>
      <c r="AB44" s="20"/>
      <c r="AC44" s="23" t="str">
        <f>IF(ISBLANK(U44),IF(ISBLANK(AB44),"",INDEX(Classes!$O$3:$O$17,MATCH(Results!AB44,Classes!$N$3:$N$17,0),1)),"")</f>
        <v/>
      </c>
      <c r="AD44" s="24">
        <f t="shared" si="17"/>
        <v>0</v>
      </c>
      <c r="AE44" s="22" t="str">
        <f t="shared" si="20"/>
        <v/>
      </c>
      <c r="AF44" s="22" t="str">
        <f t="shared" si="21"/>
        <v/>
      </c>
    </row>
    <row r="45" spans="1:32" hidden="1" outlineLevel="1" x14ac:dyDescent="0.25">
      <c r="A45" t="str">
        <f t="shared" si="13"/>
        <v>25</v>
      </c>
      <c r="B45" t="str">
        <f t="shared" si="14"/>
        <v>23</v>
      </c>
      <c r="C45" t="str">
        <f t="shared" si="15"/>
        <v>21</v>
      </c>
      <c r="D45" s="14">
        <f t="shared" si="16"/>
        <v>5</v>
      </c>
      <c r="E45" s="14">
        <f t="shared" si="18"/>
        <v>3</v>
      </c>
      <c r="F45" s="15">
        <f t="shared" si="19"/>
        <v>1</v>
      </c>
      <c r="G45" s="64"/>
      <c r="H45" s="20"/>
      <c r="I45" s="20"/>
      <c r="J45" s="20"/>
      <c r="K45" s="20"/>
      <c r="L45" s="73"/>
      <c r="M45" s="14"/>
      <c r="N45" s="17">
        <f t="shared" si="23"/>
        <v>2</v>
      </c>
      <c r="O45" s="14"/>
      <c r="P45" s="14"/>
      <c r="Q45" s="14"/>
      <c r="R45" s="14"/>
      <c r="S45" s="14"/>
      <c r="T45" s="15"/>
      <c r="U45" s="21"/>
      <c r="V45" s="20"/>
      <c r="W45" s="23" t="str">
        <f>IF(ISBLANK(O45),IF(ISBLANK(V45),"",INDEX(Classes!$O$3:$O$17,MATCH(Results!V45,Classes!$N$3:$N$17,0),1)),"")</f>
        <v/>
      </c>
      <c r="X45" s="21"/>
      <c r="Y45" s="20"/>
      <c r="Z45" s="23" t="str">
        <f>IF(ISBLANK(R45),IF(ISBLANK(Y45),"",INDEX(Classes!$O$3:$O$17,MATCH(Results!Y45,Classes!$N$3:$N$17,0),1)),"")</f>
        <v/>
      </c>
      <c r="AA45" s="21"/>
      <c r="AB45" s="20"/>
      <c r="AC45" s="23" t="str">
        <f>IF(ISBLANK(U45),IF(ISBLANK(AB45),"",INDEX(Classes!$O$3:$O$17,MATCH(Results!AB45,Classes!$N$3:$N$17,0),1)),"")</f>
        <v/>
      </c>
      <c r="AD45" s="24">
        <f t="shared" si="17"/>
        <v>0</v>
      </c>
      <c r="AE45" s="22" t="str">
        <f t="shared" si="20"/>
        <v/>
      </c>
      <c r="AF45" s="22" t="str">
        <f t="shared" si="21"/>
        <v/>
      </c>
    </row>
    <row r="46" spans="1:32" hidden="1" outlineLevel="1" x14ac:dyDescent="0.25">
      <c r="A46" t="str">
        <f t="shared" si="13"/>
        <v>25</v>
      </c>
      <c r="B46" t="str">
        <f t="shared" si="14"/>
        <v>23</v>
      </c>
      <c r="C46" t="str">
        <f t="shared" si="15"/>
        <v>21</v>
      </c>
      <c r="D46" s="14">
        <f t="shared" si="16"/>
        <v>5</v>
      </c>
      <c r="E46" s="14">
        <f t="shared" si="18"/>
        <v>3</v>
      </c>
      <c r="F46" s="15">
        <f t="shared" si="19"/>
        <v>1</v>
      </c>
      <c r="G46" s="64"/>
      <c r="H46" s="20"/>
      <c r="I46" s="20"/>
      <c r="J46" s="20"/>
      <c r="K46" s="20"/>
      <c r="L46" s="73"/>
      <c r="M46" s="14"/>
      <c r="N46" s="17">
        <f t="shared" si="23"/>
        <v>2</v>
      </c>
      <c r="O46" s="14"/>
      <c r="P46" s="14"/>
      <c r="Q46" s="14"/>
      <c r="R46" s="14"/>
      <c r="S46" s="14"/>
      <c r="T46" s="15"/>
      <c r="U46" s="21"/>
      <c r="V46" s="20"/>
      <c r="W46" s="23"/>
      <c r="X46" s="21"/>
      <c r="Y46" s="20"/>
      <c r="Z46" s="23"/>
      <c r="AA46" s="21"/>
      <c r="AB46" s="20"/>
      <c r="AC46" s="23"/>
      <c r="AD46" s="24">
        <f t="shared" si="17"/>
        <v>0</v>
      </c>
      <c r="AE46" s="22" t="str">
        <f t="shared" si="20"/>
        <v/>
      </c>
      <c r="AF46" s="22" t="str">
        <f t="shared" si="21"/>
        <v/>
      </c>
    </row>
    <row r="47" spans="1:32" collapsed="1" x14ac:dyDescent="0.25">
      <c r="D47" s="10"/>
      <c r="E47" s="10"/>
      <c r="F47" s="11"/>
      <c r="G47" s="66"/>
      <c r="H47" s="19"/>
      <c r="I47" s="19"/>
      <c r="J47" s="19"/>
      <c r="K47" s="19"/>
      <c r="L47" s="74"/>
      <c r="M47" s="10"/>
      <c r="N47" s="18" t="str">
        <f>Classes!$A$5</f>
        <v>Class 3 Official 12yrs &amp; Under 80cm</v>
      </c>
      <c r="O47" s="10"/>
      <c r="P47" s="10"/>
      <c r="Q47" s="10"/>
      <c r="R47" s="10"/>
      <c r="S47" s="10"/>
      <c r="T47" s="11"/>
      <c r="U47" s="12"/>
      <c r="V47" s="10"/>
      <c r="W47" s="13"/>
      <c r="X47" s="12"/>
      <c r="Y47" s="10"/>
      <c r="Z47" s="13"/>
      <c r="AA47" s="12"/>
      <c r="AB47" s="10"/>
      <c r="AC47" s="13"/>
      <c r="AD47" s="16"/>
      <c r="AE47" s="16"/>
      <c r="AF47" s="16"/>
    </row>
    <row r="48" spans="1:32" x14ac:dyDescent="0.25">
      <c r="A48" t="str">
        <f t="shared" ref="A48:A67" si="24">$N$48&amp;D48</f>
        <v>31</v>
      </c>
      <c r="B48" t="str">
        <f t="shared" ref="B48:B67" si="25">$N$48&amp;E48</f>
        <v>34</v>
      </c>
      <c r="C48" t="str">
        <f t="shared" ref="C48:C67" si="26">$N$48&amp;F48</f>
        <v>32</v>
      </c>
      <c r="D48" s="14">
        <f t="shared" ref="D48:D67" si="27">IF(ISBLANK(P48),D47,IF(G48="**",1,1+D47))</f>
        <v>1</v>
      </c>
      <c r="E48" s="14">
        <f>IF(ISBLANK(P48),0,IF(H48="**",1,1+E67))</f>
        <v>4</v>
      </c>
      <c r="F48" s="15">
        <f>IF(ISBLANK(P48),0,IF(I48="**",1,1+F67))</f>
        <v>2</v>
      </c>
      <c r="G48" s="65"/>
      <c r="H48" s="53"/>
      <c r="I48" s="53"/>
      <c r="J48" s="53"/>
      <c r="K48" s="57" t="s">
        <v>67</v>
      </c>
      <c r="L48" s="72"/>
      <c r="M48" s="54" t="s">
        <v>68</v>
      </c>
      <c r="N48" s="55">
        <v>3</v>
      </c>
      <c r="O48" s="54"/>
      <c r="P48" s="53">
        <v>62</v>
      </c>
      <c r="Q48" s="54" t="s">
        <v>81</v>
      </c>
      <c r="R48" s="54" t="s">
        <v>181</v>
      </c>
      <c r="S48" s="54" t="s">
        <v>70</v>
      </c>
      <c r="T48" s="60"/>
      <c r="U48" s="21"/>
      <c r="V48" s="20"/>
      <c r="W48" s="23" t="str">
        <f>IF(ISBLANK(O48),IF(ISBLANK(V48),"",INDEX(Classes!$O$3:$O$17,MATCH(Results!V48,Classes!$N$3:$N$17,0),1)),"")</f>
        <v/>
      </c>
      <c r="X48" s="21"/>
      <c r="Y48" s="20"/>
      <c r="Z48" s="23" t="str">
        <f>IF(ISBLANK($O48),IF(ISBLANK(Y48),"",INDEX(Classes!$O$3:$O$17,MATCH(Results!Y48,Classes!$N$3:$N$17,0),1)),"")</f>
        <v/>
      </c>
      <c r="AA48" s="21"/>
      <c r="AB48" s="20"/>
      <c r="AC48" s="23" t="str">
        <f>IF(ISBLANK($O48),IF(ISBLANK(AB48),"",INDEX(Classes!$O$3:$O$17,MATCH(Results!AB48,Classes!$N$3:$N$17,0),1)),"")</f>
        <v/>
      </c>
      <c r="AD48" s="24">
        <f t="shared" ref="AD48:AD67" si="28">SUM(W48,Z48,AC48)</f>
        <v>0</v>
      </c>
      <c r="AE48" s="22" t="str">
        <f>IF(AD48=0,"",RANK(AD48,$AD$48:$AD$67))</f>
        <v/>
      </c>
      <c r="AF48" s="22" t="str">
        <f>IF(ISBLANK(O48),IF(COUNTIF(U48:AC48,"C")=0,"",COUNTIF(U48:AC48,"C")&amp;" Qs"),"")</f>
        <v/>
      </c>
    </row>
    <row r="49" spans="1:32" x14ac:dyDescent="0.25">
      <c r="A49" t="str">
        <f t="shared" si="24"/>
        <v>31</v>
      </c>
      <c r="B49" t="str">
        <f t="shared" si="25"/>
        <v>35</v>
      </c>
      <c r="C49" t="str">
        <f t="shared" si="26"/>
        <v>33</v>
      </c>
      <c r="D49" s="14">
        <f t="shared" si="27"/>
        <v>1</v>
      </c>
      <c r="E49" s="14">
        <f t="shared" ref="E49:E67" si="29">IF(ISBLANK(P49),E48,IF(H49="**",1,1+E48))</f>
        <v>5</v>
      </c>
      <c r="F49" s="15">
        <f t="shared" ref="F49:F67" si="30">IF(ISBLANK(P49),F48,IF(I49="**",1,1+F48))</f>
        <v>3</v>
      </c>
      <c r="G49" s="65" t="s">
        <v>44</v>
      </c>
      <c r="H49" s="53"/>
      <c r="I49" s="53"/>
      <c r="J49" s="53"/>
      <c r="K49" s="57" t="s">
        <v>67</v>
      </c>
      <c r="L49" s="72"/>
      <c r="M49" s="54" t="s">
        <v>68</v>
      </c>
      <c r="N49" s="55">
        <f>N48</f>
        <v>3</v>
      </c>
      <c r="O49" s="54"/>
      <c r="P49" s="53">
        <v>2</v>
      </c>
      <c r="Q49" s="54" t="s">
        <v>182</v>
      </c>
      <c r="R49" s="54" t="s">
        <v>183</v>
      </c>
      <c r="S49" s="54" t="s">
        <v>149</v>
      </c>
      <c r="T49" s="60"/>
      <c r="U49" s="21"/>
      <c r="V49" s="20"/>
      <c r="W49" s="23" t="str">
        <f>IF(ISBLANK(O49),IF(ISBLANK(V49),"",INDEX(Classes!$O$3:$O$17,MATCH(Results!V49,Classes!$N$3:$N$17,0),1)),"")</f>
        <v/>
      </c>
      <c r="X49" s="21"/>
      <c r="Y49" s="20"/>
      <c r="Z49" s="23" t="str">
        <f>IF(ISBLANK($O49),IF(ISBLANK(Y49),"",INDEX(Classes!$O$3:$O$17,MATCH(Results!Y49,Classes!$N$3:$N$17,0),1)),"")</f>
        <v/>
      </c>
      <c r="AA49" s="21"/>
      <c r="AB49" s="20"/>
      <c r="AC49" s="23" t="str">
        <f>IF(ISBLANK($O49),IF(ISBLANK(AB49),"",INDEX(Classes!$O$3:$O$17,MATCH(Results!AB49,Classes!$N$3:$N$17,0),1)),"")</f>
        <v/>
      </c>
      <c r="AD49" s="24">
        <f t="shared" si="28"/>
        <v>0</v>
      </c>
      <c r="AE49" s="22" t="str">
        <f t="shared" ref="AE49:AE67" si="31">IF(AD49=0,"",RANK(AD49,$AD$48:$AD$67))</f>
        <v/>
      </c>
      <c r="AF49" s="22" t="str">
        <f t="shared" ref="AF49:AF67" si="32">IF(ISBLANK(O49),IF(COUNTIF(U49:AC49,"C")=0,"",COUNTIF(U49:AC49,"C")&amp;" Qs"),"")</f>
        <v/>
      </c>
    </row>
    <row r="50" spans="1:32" x14ac:dyDescent="0.25">
      <c r="A50" t="str">
        <f t="shared" si="24"/>
        <v>32</v>
      </c>
      <c r="B50" t="str">
        <f t="shared" si="25"/>
        <v>31</v>
      </c>
      <c r="C50" t="str">
        <f t="shared" si="26"/>
        <v>34</v>
      </c>
      <c r="D50" s="14">
        <f t="shared" si="27"/>
        <v>2</v>
      </c>
      <c r="E50" s="14">
        <f t="shared" si="29"/>
        <v>1</v>
      </c>
      <c r="F50" s="15">
        <f t="shared" si="30"/>
        <v>4</v>
      </c>
      <c r="G50" s="64"/>
      <c r="H50" s="20" t="s">
        <v>44</v>
      </c>
      <c r="I50" s="20"/>
      <c r="J50" s="20"/>
      <c r="K50" s="56"/>
      <c r="L50" s="71"/>
      <c r="M50" s="14" t="s">
        <v>68</v>
      </c>
      <c r="N50" s="17">
        <f t="shared" ref="N50:N52" si="33">N49</f>
        <v>3</v>
      </c>
      <c r="O50" s="14"/>
      <c r="P50" s="20">
        <v>58</v>
      </c>
      <c r="Q50" s="14" t="s">
        <v>184</v>
      </c>
      <c r="R50" s="14" t="s">
        <v>185</v>
      </c>
      <c r="S50" s="14" t="s">
        <v>186</v>
      </c>
      <c r="T50" s="59">
        <v>348704</v>
      </c>
      <c r="U50" s="21"/>
      <c r="V50" s="20" t="s">
        <v>46</v>
      </c>
      <c r="W50" s="23">
        <f>IF(ISBLANK(O50),IF(ISBLANK(V50),"",INDEX(Classes!$O$3:$O$17,MATCH(Results!V50,Classes!$N$3:$N$17,0),1)),"")</f>
        <v>9</v>
      </c>
      <c r="X50" s="21"/>
      <c r="Y50" s="20"/>
      <c r="Z50" s="23" t="str">
        <f>IF(ISBLANK($O50),IF(ISBLANK(Y50),"",INDEX(Classes!$O$3:$O$17,MATCH(Results!Y50,Classes!$N$3:$N$17,0),1)),"")</f>
        <v/>
      </c>
      <c r="AA50" s="21"/>
      <c r="AB50" s="20" t="s">
        <v>46</v>
      </c>
      <c r="AC50" s="23">
        <f>IF(ISBLANK($O50),IF(ISBLANK(AB50),"",INDEX(Classes!$O$3:$O$17,MATCH(Results!AB50,Classes!$N$3:$N$17,0),1)),"")</f>
        <v>9</v>
      </c>
      <c r="AD50" s="24">
        <f t="shared" si="28"/>
        <v>18</v>
      </c>
      <c r="AE50" s="22">
        <f t="shared" si="31"/>
        <v>2</v>
      </c>
      <c r="AF50" s="22" t="str">
        <f t="shared" si="32"/>
        <v/>
      </c>
    </row>
    <row r="51" spans="1:32" x14ac:dyDescent="0.25">
      <c r="A51" t="str">
        <f t="shared" si="24"/>
        <v>33</v>
      </c>
      <c r="B51" t="str">
        <f t="shared" si="25"/>
        <v>32</v>
      </c>
      <c r="C51" t="str">
        <f t="shared" si="26"/>
        <v>35</v>
      </c>
      <c r="D51" s="14">
        <f t="shared" si="27"/>
        <v>3</v>
      </c>
      <c r="E51" s="14">
        <f t="shared" si="29"/>
        <v>2</v>
      </c>
      <c r="F51" s="15">
        <f t="shared" si="30"/>
        <v>5</v>
      </c>
      <c r="G51" s="64"/>
      <c r="H51" s="20"/>
      <c r="I51" s="20"/>
      <c r="J51" s="20"/>
      <c r="K51" s="56"/>
      <c r="L51" s="71"/>
      <c r="M51" s="14" t="s">
        <v>68</v>
      </c>
      <c r="N51" s="17">
        <v>3</v>
      </c>
      <c r="O51" s="14"/>
      <c r="P51" s="20">
        <v>69</v>
      </c>
      <c r="Q51" s="14" t="s">
        <v>82</v>
      </c>
      <c r="R51" s="14" t="s">
        <v>187</v>
      </c>
      <c r="S51" s="14" t="s">
        <v>83</v>
      </c>
      <c r="T51" s="59">
        <v>12827</v>
      </c>
      <c r="U51" s="21"/>
      <c r="V51" s="20" t="s">
        <v>45</v>
      </c>
      <c r="W51" s="23">
        <f>IF(ISBLANK(O51),IF(ISBLANK(V51),"",INDEX(Classes!$O$3:$O$17,MATCH(Results!V51,Classes!$N$3:$N$17,0),1)),"")</f>
        <v>10</v>
      </c>
      <c r="X51" s="21"/>
      <c r="Y51" s="20" t="s">
        <v>45</v>
      </c>
      <c r="Z51" s="23">
        <f>IF(ISBLANK($O51),IF(ISBLANK(Y51),"",INDEX(Classes!$O$3:$O$17,MATCH(Results!Y51,Classes!$N$3:$N$17,0),1)),"")</f>
        <v>10</v>
      </c>
      <c r="AA51" s="21" t="s">
        <v>349</v>
      </c>
      <c r="AB51" s="20" t="s">
        <v>45</v>
      </c>
      <c r="AC51" s="23">
        <f>IF(ISBLANK($O51),IF(ISBLANK(AB51),"",INDEX(Classes!$O$3:$O$17,MATCH(Results!AB51,Classes!$N$3:$N$17,0),1)),"")</f>
        <v>10</v>
      </c>
      <c r="AD51" s="24">
        <f t="shared" si="28"/>
        <v>30</v>
      </c>
      <c r="AE51" s="22">
        <f t="shared" si="31"/>
        <v>1</v>
      </c>
      <c r="AF51" s="22" t="str">
        <f t="shared" si="32"/>
        <v>1 Qs</v>
      </c>
    </row>
    <row r="52" spans="1:32" x14ac:dyDescent="0.25">
      <c r="A52" t="str">
        <f t="shared" si="24"/>
        <v>34</v>
      </c>
      <c r="B52" t="str">
        <f t="shared" si="25"/>
        <v>33</v>
      </c>
      <c r="C52" t="str">
        <f t="shared" si="26"/>
        <v>31</v>
      </c>
      <c r="D52" s="14">
        <f t="shared" si="27"/>
        <v>4</v>
      </c>
      <c r="E52" s="14">
        <f t="shared" si="29"/>
        <v>3</v>
      </c>
      <c r="F52" s="15">
        <f t="shared" si="30"/>
        <v>1</v>
      </c>
      <c r="G52" s="64"/>
      <c r="H52" s="20"/>
      <c r="I52" s="20" t="s">
        <v>44</v>
      </c>
      <c r="J52" s="20"/>
      <c r="K52" s="56"/>
      <c r="L52" s="71"/>
      <c r="M52" s="14" t="s">
        <v>68</v>
      </c>
      <c r="N52" s="17">
        <f t="shared" si="33"/>
        <v>3</v>
      </c>
      <c r="O52" s="14"/>
      <c r="P52" s="20">
        <v>23</v>
      </c>
      <c r="Q52" s="14" t="s">
        <v>72</v>
      </c>
      <c r="R52" s="14" t="s">
        <v>188</v>
      </c>
      <c r="S52" s="14" t="s">
        <v>176</v>
      </c>
      <c r="T52" s="59">
        <v>342376</v>
      </c>
      <c r="U52" s="21"/>
      <c r="V52" s="20" t="s">
        <v>47</v>
      </c>
      <c r="W52" s="23">
        <f>IF(ISBLANK(O52),IF(ISBLANK(V52),"",INDEX(Classes!$O$3:$O$17,MATCH(Results!V52,Classes!$N$3:$N$17,0),1)),"")</f>
        <v>8</v>
      </c>
      <c r="X52" s="21"/>
      <c r="Y52" s="20"/>
      <c r="Z52" s="23" t="str">
        <f>IF(ISBLANK($O52),IF(ISBLANK(Y52),"",INDEX(Classes!$O$3:$O$17,MATCH(Results!Y52,Classes!$N$3:$N$17,0),1)),"")</f>
        <v/>
      </c>
      <c r="AA52" s="21"/>
      <c r="AB52" s="20" t="s">
        <v>47</v>
      </c>
      <c r="AC52" s="23">
        <f>IF(ISBLANK($O52),IF(ISBLANK(AB52),"",INDEX(Classes!$O$3:$O$17,MATCH(Results!AB52,Classes!$N$3:$N$17,0),1)),"")</f>
        <v>8</v>
      </c>
      <c r="AD52" s="24">
        <f t="shared" si="28"/>
        <v>16</v>
      </c>
      <c r="AE52" s="22">
        <f t="shared" si="31"/>
        <v>3</v>
      </c>
      <c r="AF52" s="22" t="str">
        <f t="shared" si="32"/>
        <v/>
      </c>
    </row>
    <row r="53" spans="1:32" x14ac:dyDescent="0.25">
      <c r="A53" t="str">
        <f t="shared" si="24"/>
        <v>34</v>
      </c>
      <c r="B53" t="str">
        <f t="shared" si="25"/>
        <v>33</v>
      </c>
      <c r="C53" t="str">
        <f t="shared" si="26"/>
        <v>31</v>
      </c>
      <c r="D53" s="14">
        <f t="shared" si="27"/>
        <v>4</v>
      </c>
      <c r="E53" s="14">
        <f t="shared" si="29"/>
        <v>3</v>
      </c>
      <c r="F53" s="15">
        <f t="shared" si="30"/>
        <v>1</v>
      </c>
      <c r="G53" s="64"/>
      <c r="H53" s="20"/>
      <c r="I53" s="20"/>
      <c r="J53" s="20"/>
      <c r="K53" s="20"/>
      <c r="L53" s="73"/>
      <c r="M53" s="14"/>
      <c r="N53" s="17">
        <f t="shared" ref="N53:N67" si="34">N52</f>
        <v>3</v>
      </c>
      <c r="O53" s="14"/>
      <c r="P53" s="14"/>
      <c r="Q53" s="14"/>
      <c r="R53" s="14"/>
      <c r="S53" s="14"/>
      <c r="T53" s="59"/>
      <c r="U53" s="21"/>
      <c r="V53" s="20"/>
      <c r="W53" s="23" t="str">
        <f>IF(ISBLANK(O53),IF(ISBLANK(V53),"",INDEX(Classes!$O$3:$O$17,MATCH(Results!V53,Classes!$N$3:$N$17,0),1)),"")</f>
        <v/>
      </c>
      <c r="X53" s="21"/>
      <c r="Y53" s="20"/>
      <c r="Z53" s="23" t="str">
        <f>IF(ISBLANK($O53),IF(ISBLANK(Y53),"",INDEX(Classes!$O$3:$O$17,MATCH(Results!Y53,Classes!$N$3:$N$17,0),1)),"")</f>
        <v/>
      </c>
      <c r="AA53" s="21"/>
      <c r="AB53" s="20"/>
      <c r="AC53" s="23" t="str">
        <f>IF(ISBLANK($O53),IF(ISBLANK(AB53),"",INDEX(Classes!$O$3:$O$17,MATCH(Results!AB53,Classes!$N$3:$N$17,0),1)),"")</f>
        <v/>
      </c>
      <c r="AD53" s="24">
        <f t="shared" si="28"/>
        <v>0</v>
      </c>
      <c r="AE53" s="22" t="str">
        <f t="shared" si="31"/>
        <v/>
      </c>
      <c r="AF53" s="22" t="str">
        <f t="shared" si="32"/>
        <v/>
      </c>
    </row>
    <row r="54" spans="1:32" hidden="1" outlineLevel="1" x14ac:dyDescent="0.25">
      <c r="A54" t="str">
        <f t="shared" si="24"/>
        <v>34</v>
      </c>
      <c r="B54" t="str">
        <f t="shared" si="25"/>
        <v>33</v>
      </c>
      <c r="C54" t="str">
        <f t="shared" si="26"/>
        <v>31</v>
      </c>
      <c r="D54" s="14">
        <f t="shared" si="27"/>
        <v>4</v>
      </c>
      <c r="E54" s="14">
        <f t="shared" si="29"/>
        <v>3</v>
      </c>
      <c r="F54" s="15">
        <f t="shared" si="30"/>
        <v>1</v>
      </c>
      <c r="G54" s="64"/>
      <c r="H54" s="20"/>
      <c r="I54" s="20"/>
      <c r="J54" s="20"/>
      <c r="K54" s="20"/>
      <c r="L54" s="73"/>
      <c r="M54" s="14"/>
      <c r="N54" s="17">
        <f t="shared" si="34"/>
        <v>3</v>
      </c>
      <c r="O54" s="14"/>
      <c r="P54" s="14"/>
      <c r="Q54" s="14"/>
      <c r="R54" s="14"/>
      <c r="S54" s="14"/>
      <c r="T54" s="15"/>
      <c r="U54" s="21"/>
      <c r="V54" s="20"/>
      <c r="W54" s="23" t="str">
        <f>IF(ISBLANK(O54),IF(ISBLANK(V54),"",INDEX(Classes!$O$3:$O$17,MATCH(Results!V54,Classes!$N$3:$N$17,0),1)),"")</f>
        <v/>
      </c>
      <c r="X54" s="21"/>
      <c r="Y54" s="20"/>
      <c r="Z54" s="23" t="str">
        <f>IF(ISBLANK(R54),IF(ISBLANK(Y54),"",INDEX(Classes!$O$3:$O$17,MATCH(Results!Y54,Classes!$N$3:$N$17,0),1)),"")</f>
        <v/>
      </c>
      <c r="AA54" s="21"/>
      <c r="AB54" s="20"/>
      <c r="AC54" s="23" t="str">
        <f>IF(ISBLANK(U54),IF(ISBLANK(AB54),"",INDEX(Classes!$O$3:$O$17,MATCH(Results!AB54,Classes!$N$3:$N$17,0),1)),"")</f>
        <v/>
      </c>
      <c r="AD54" s="24">
        <f t="shared" si="28"/>
        <v>0</v>
      </c>
      <c r="AE54" s="22" t="str">
        <f t="shared" si="31"/>
        <v/>
      </c>
      <c r="AF54" s="22" t="str">
        <f t="shared" si="32"/>
        <v/>
      </c>
    </row>
    <row r="55" spans="1:32" hidden="1" outlineLevel="1" x14ac:dyDescent="0.25">
      <c r="A55" t="str">
        <f t="shared" si="24"/>
        <v>34</v>
      </c>
      <c r="B55" t="str">
        <f t="shared" si="25"/>
        <v>33</v>
      </c>
      <c r="C55" t="str">
        <f t="shared" si="26"/>
        <v>31</v>
      </c>
      <c r="D55" s="14">
        <f t="shared" si="27"/>
        <v>4</v>
      </c>
      <c r="E55" s="14">
        <f t="shared" si="29"/>
        <v>3</v>
      </c>
      <c r="F55" s="15">
        <f t="shared" si="30"/>
        <v>1</v>
      </c>
      <c r="G55" s="64"/>
      <c r="H55" s="20"/>
      <c r="I55" s="20"/>
      <c r="J55" s="20"/>
      <c r="K55" s="20"/>
      <c r="L55" s="73"/>
      <c r="M55" s="14"/>
      <c r="N55" s="17">
        <f t="shared" si="34"/>
        <v>3</v>
      </c>
      <c r="O55" s="14"/>
      <c r="P55" s="14"/>
      <c r="Q55" s="14"/>
      <c r="R55" s="14"/>
      <c r="S55" s="14"/>
      <c r="T55" s="15"/>
      <c r="U55" s="21"/>
      <c r="V55" s="20"/>
      <c r="W55" s="23" t="str">
        <f>IF(ISBLANK(O55),IF(ISBLANK(V55),"",INDEX(Classes!$O$3:$O$17,MATCH(Results!V55,Classes!$N$3:$N$17,0),1)),"")</f>
        <v/>
      </c>
      <c r="X55" s="21"/>
      <c r="Y55" s="20"/>
      <c r="Z55" s="23" t="str">
        <f>IF(ISBLANK(R55),IF(ISBLANK(Y55),"",INDEX(Classes!$O$3:$O$17,MATCH(Results!Y55,Classes!$N$3:$N$17,0),1)),"")</f>
        <v/>
      </c>
      <c r="AA55" s="21"/>
      <c r="AB55" s="20"/>
      <c r="AC55" s="23" t="str">
        <f>IF(ISBLANK(U55),IF(ISBLANK(AB55),"",INDEX(Classes!$O$3:$O$17,MATCH(Results!AB55,Classes!$N$3:$N$17,0),1)),"")</f>
        <v/>
      </c>
      <c r="AD55" s="24">
        <f t="shared" si="28"/>
        <v>0</v>
      </c>
      <c r="AE55" s="22" t="str">
        <f t="shared" si="31"/>
        <v/>
      </c>
      <c r="AF55" s="22" t="str">
        <f t="shared" si="32"/>
        <v/>
      </c>
    </row>
    <row r="56" spans="1:32" hidden="1" outlineLevel="1" x14ac:dyDescent="0.25">
      <c r="A56" t="str">
        <f t="shared" si="24"/>
        <v>34</v>
      </c>
      <c r="B56" t="str">
        <f t="shared" si="25"/>
        <v>33</v>
      </c>
      <c r="C56" t="str">
        <f t="shared" si="26"/>
        <v>31</v>
      </c>
      <c r="D56" s="14">
        <f t="shared" si="27"/>
        <v>4</v>
      </c>
      <c r="E56" s="14">
        <f t="shared" si="29"/>
        <v>3</v>
      </c>
      <c r="F56" s="15">
        <f t="shared" si="30"/>
        <v>1</v>
      </c>
      <c r="G56" s="64"/>
      <c r="H56" s="20"/>
      <c r="I56" s="20"/>
      <c r="J56" s="20"/>
      <c r="K56" s="20"/>
      <c r="L56" s="73"/>
      <c r="M56" s="14"/>
      <c r="N56" s="17">
        <f t="shared" si="34"/>
        <v>3</v>
      </c>
      <c r="O56" s="14"/>
      <c r="P56" s="14"/>
      <c r="Q56" s="14"/>
      <c r="R56" s="14"/>
      <c r="S56" s="14"/>
      <c r="T56" s="15"/>
      <c r="U56" s="21"/>
      <c r="V56" s="20"/>
      <c r="W56" s="23" t="str">
        <f>IF(ISBLANK(O56),IF(ISBLANK(V56),"",INDEX(Classes!$O$3:$O$17,MATCH(Results!V56,Classes!$N$3:$N$17,0),1)),"")</f>
        <v/>
      </c>
      <c r="X56" s="21"/>
      <c r="Y56" s="20"/>
      <c r="Z56" s="23" t="str">
        <f>IF(ISBLANK(R56),IF(ISBLANK(Y56),"",INDEX(Classes!$O$3:$O$17,MATCH(Results!Y56,Classes!$N$3:$N$17,0),1)),"")</f>
        <v/>
      </c>
      <c r="AA56" s="21"/>
      <c r="AB56" s="20"/>
      <c r="AC56" s="23" t="str">
        <f>IF(ISBLANK(U56),IF(ISBLANK(AB56),"",INDEX(Classes!$O$3:$O$17,MATCH(Results!AB56,Classes!$N$3:$N$17,0),1)),"")</f>
        <v/>
      </c>
      <c r="AD56" s="24">
        <f t="shared" si="28"/>
        <v>0</v>
      </c>
      <c r="AE56" s="22" t="str">
        <f t="shared" si="31"/>
        <v/>
      </c>
      <c r="AF56" s="22" t="str">
        <f t="shared" si="32"/>
        <v/>
      </c>
    </row>
    <row r="57" spans="1:32" hidden="1" outlineLevel="1" x14ac:dyDescent="0.25">
      <c r="A57" t="str">
        <f t="shared" si="24"/>
        <v>34</v>
      </c>
      <c r="B57" t="str">
        <f t="shared" si="25"/>
        <v>33</v>
      </c>
      <c r="C57" t="str">
        <f t="shared" si="26"/>
        <v>31</v>
      </c>
      <c r="D57" s="14">
        <f t="shared" si="27"/>
        <v>4</v>
      </c>
      <c r="E57" s="14">
        <f t="shared" si="29"/>
        <v>3</v>
      </c>
      <c r="F57" s="15">
        <f t="shared" si="30"/>
        <v>1</v>
      </c>
      <c r="G57" s="64"/>
      <c r="H57" s="20"/>
      <c r="I57" s="20"/>
      <c r="J57" s="20"/>
      <c r="K57" s="20"/>
      <c r="L57" s="73"/>
      <c r="M57" s="14"/>
      <c r="N57" s="17">
        <f t="shared" si="34"/>
        <v>3</v>
      </c>
      <c r="O57" s="14"/>
      <c r="P57" s="14"/>
      <c r="Q57" s="14"/>
      <c r="R57" s="14"/>
      <c r="S57" s="14"/>
      <c r="T57" s="15"/>
      <c r="U57" s="21"/>
      <c r="V57" s="20"/>
      <c r="W57" s="23" t="str">
        <f>IF(ISBLANK(O57),IF(ISBLANK(V57),"",INDEX(Classes!$O$3:$O$17,MATCH(Results!V57,Classes!$N$3:$N$17,0),1)),"")</f>
        <v/>
      </c>
      <c r="X57" s="21"/>
      <c r="Y57" s="20"/>
      <c r="Z57" s="23" t="str">
        <f>IF(ISBLANK(R57),IF(ISBLANK(Y57),"",INDEX(Classes!$O$3:$O$17,MATCH(Results!Y57,Classes!$N$3:$N$17,0),1)),"")</f>
        <v/>
      </c>
      <c r="AA57" s="21"/>
      <c r="AB57" s="20"/>
      <c r="AC57" s="23" t="str">
        <f>IF(ISBLANK(U57),IF(ISBLANK(AB57),"",INDEX(Classes!$O$3:$O$17,MATCH(Results!AB57,Classes!$N$3:$N$17,0),1)),"")</f>
        <v/>
      </c>
      <c r="AD57" s="24">
        <f t="shared" si="28"/>
        <v>0</v>
      </c>
      <c r="AE57" s="22" t="str">
        <f t="shared" si="31"/>
        <v/>
      </c>
      <c r="AF57" s="22" t="str">
        <f t="shared" si="32"/>
        <v/>
      </c>
    </row>
    <row r="58" spans="1:32" hidden="1" outlineLevel="1" x14ac:dyDescent="0.25">
      <c r="A58" t="str">
        <f t="shared" si="24"/>
        <v>34</v>
      </c>
      <c r="B58" t="str">
        <f t="shared" si="25"/>
        <v>33</v>
      </c>
      <c r="C58" t="str">
        <f t="shared" si="26"/>
        <v>31</v>
      </c>
      <c r="D58" s="14">
        <f t="shared" si="27"/>
        <v>4</v>
      </c>
      <c r="E58" s="14">
        <f t="shared" si="29"/>
        <v>3</v>
      </c>
      <c r="F58" s="15">
        <f t="shared" si="30"/>
        <v>1</v>
      </c>
      <c r="G58" s="64"/>
      <c r="H58" s="20"/>
      <c r="I58" s="20"/>
      <c r="J58" s="20"/>
      <c r="K58" s="20"/>
      <c r="L58" s="73"/>
      <c r="M58" s="14"/>
      <c r="N58" s="17">
        <f t="shared" si="34"/>
        <v>3</v>
      </c>
      <c r="O58" s="14"/>
      <c r="P58" s="14"/>
      <c r="Q58" s="14"/>
      <c r="R58" s="14"/>
      <c r="S58" s="14"/>
      <c r="T58" s="15"/>
      <c r="U58" s="21"/>
      <c r="V58" s="20"/>
      <c r="W58" s="23" t="str">
        <f>IF(ISBLANK(O58),IF(ISBLANK(V58),"",INDEX(Classes!$O$3:$O$17,MATCH(Results!V58,Classes!$N$3:$N$17,0),1)),"")</f>
        <v/>
      </c>
      <c r="X58" s="21"/>
      <c r="Y58" s="20"/>
      <c r="Z58" s="23" t="str">
        <f>IF(ISBLANK(R58),IF(ISBLANK(Y58),"",INDEX(Classes!$O$3:$O$17,MATCH(Results!Y58,Classes!$N$3:$N$17,0),1)),"")</f>
        <v/>
      </c>
      <c r="AA58" s="21"/>
      <c r="AB58" s="20"/>
      <c r="AC58" s="23" t="str">
        <f>IF(ISBLANK(U58),IF(ISBLANK(AB58),"",INDEX(Classes!$O$3:$O$17,MATCH(Results!AB58,Classes!$N$3:$N$17,0),1)),"")</f>
        <v/>
      </c>
      <c r="AD58" s="24">
        <f t="shared" si="28"/>
        <v>0</v>
      </c>
      <c r="AE58" s="22" t="str">
        <f t="shared" si="31"/>
        <v/>
      </c>
      <c r="AF58" s="22" t="str">
        <f t="shared" si="32"/>
        <v/>
      </c>
    </row>
    <row r="59" spans="1:32" hidden="1" outlineLevel="1" x14ac:dyDescent="0.25">
      <c r="A59" t="str">
        <f t="shared" si="24"/>
        <v>34</v>
      </c>
      <c r="B59" t="str">
        <f t="shared" si="25"/>
        <v>33</v>
      </c>
      <c r="C59" t="str">
        <f t="shared" si="26"/>
        <v>31</v>
      </c>
      <c r="D59" s="14">
        <f t="shared" si="27"/>
        <v>4</v>
      </c>
      <c r="E59" s="14">
        <f t="shared" si="29"/>
        <v>3</v>
      </c>
      <c r="F59" s="15">
        <f t="shared" si="30"/>
        <v>1</v>
      </c>
      <c r="G59" s="64"/>
      <c r="H59" s="20"/>
      <c r="I59" s="20"/>
      <c r="J59" s="20"/>
      <c r="K59" s="20"/>
      <c r="L59" s="73"/>
      <c r="M59" s="14"/>
      <c r="N59" s="17">
        <f t="shared" si="34"/>
        <v>3</v>
      </c>
      <c r="O59" s="14"/>
      <c r="P59" s="14"/>
      <c r="Q59" s="14"/>
      <c r="R59" s="14"/>
      <c r="S59" s="14"/>
      <c r="T59" s="15"/>
      <c r="U59" s="21"/>
      <c r="V59" s="20"/>
      <c r="W59" s="23" t="str">
        <f>IF(ISBLANK(O59),IF(ISBLANK(V59),"",INDEX(Classes!$O$3:$O$17,MATCH(Results!V59,Classes!$N$3:$N$17,0),1)),"")</f>
        <v/>
      </c>
      <c r="X59" s="21"/>
      <c r="Y59" s="20"/>
      <c r="Z59" s="23" t="str">
        <f>IF(ISBLANK(R59),IF(ISBLANK(Y59),"",INDEX(Classes!$O$3:$O$17,MATCH(Results!Y59,Classes!$N$3:$N$17,0),1)),"")</f>
        <v/>
      </c>
      <c r="AA59" s="21"/>
      <c r="AB59" s="20"/>
      <c r="AC59" s="23" t="str">
        <f>IF(ISBLANK(U59),IF(ISBLANK(AB59),"",INDEX(Classes!$O$3:$O$17,MATCH(Results!AB59,Classes!$N$3:$N$17,0),1)),"")</f>
        <v/>
      </c>
      <c r="AD59" s="24">
        <f t="shared" si="28"/>
        <v>0</v>
      </c>
      <c r="AE59" s="22" t="str">
        <f t="shared" si="31"/>
        <v/>
      </c>
      <c r="AF59" s="22" t="str">
        <f t="shared" si="32"/>
        <v/>
      </c>
    </row>
    <row r="60" spans="1:32" hidden="1" outlineLevel="1" x14ac:dyDescent="0.25">
      <c r="A60" t="str">
        <f t="shared" si="24"/>
        <v>34</v>
      </c>
      <c r="B60" t="str">
        <f t="shared" si="25"/>
        <v>33</v>
      </c>
      <c r="C60" t="str">
        <f t="shared" si="26"/>
        <v>31</v>
      </c>
      <c r="D60" s="14">
        <f t="shared" si="27"/>
        <v>4</v>
      </c>
      <c r="E60" s="14">
        <f t="shared" si="29"/>
        <v>3</v>
      </c>
      <c r="F60" s="15">
        <f t="shared" si="30"/>
        <v>1</v>
      </c>
      <c r="G60" s="64"/>
      <c r="H60" s="20"/>
      <c r="I60" s="20"/>
      <c r="J60" s="20"/>
      <c r="K60" s="20"/>
      <c r="L60" s="73"/>
      <c r="M60" s="14"/>
      <c r="N60" s="17">
        <f t="shared" si="34"/>
        <v>3</v>
      </c>
      <c r="O60" s="14"/>
      <c r="P60" s="14"/>
      <c r="Q60" s="14"/>
      <c r="R60" s="14"/>
      <c r="S60" s="14"/>
      <c r="T60" s="15"/>
      <c r="U60" s="21"/>
      <c r="V60" s="20"/>
      <c r="W60" s="23" t="str">
        <f>IF(ISBLANK(O60),IF(ISBLANK(V60),"",INDEX(Classes!$O$3:$O$17,MATCH(Results!V60,Classes!$N$3:$N$17,0),1)),"")</f>
        <v/>
      </c>
      <c r="X60" s="21"/>
      <c r="Y60" s="20"/>
      <c r="Z60" s="23" t="str">
        <f>IF(ISBLANK(R60),IF(ISBLANK(Y60),"",INDEX(Classes!$O$3:$O$17,MATCH(Results!Y60,Classes!$N$3:$N$17,0),1)),"")</f>
        <v/>
      </c>
      <c r="AA60" s="21"/>
      <c r="AB60" s="20"/>
      <c r="AC60" s="23" t="str">
        <f>IF(ISBLANK(U60),IF(ISBLANK(AB60),"",INDEX(Classes!$O$3:$O$17,MATCH(Results!AB60,Classes!$N$3:$N$17,0),1)),"")</f>
        <v/>
      </c>
      <c r="AD60" s="24">
        <f t="shared" si="28"/>
        <v>0</v>
      </c>
      <c r="AE60" s="22" t="str">
        <f t="shared" si="31"/>
        <v/>
      </c>
      <c r="AF60" s="22" t="str">
        <f t="shared" si="32"/>
        <v/>
      </c>
    </row>
    <row r="61" spans="1:32" hidden="1" outlineLevel="1" x14ac:dyDescent="0.25">
      <c r="A61" t="str">
        <f t="shared" si="24"/>
        <v>34</v>
      </c>
      <c r="B61" t="str">
        <f t="shared" si="25"/>
        <v>33</v>
      </c>
      <c r="C61" t="str">
        <f t="shared" si="26"/>
        <v>31</v>
      </c>
      <c r="D61" s="14">
        <f t="shared" si="27"/>
        <v>4</v>
      </c>
      <c r="E61" s="14">
        <f t="shared" si="29"/>
        <v>3</v>
      </c>
      <c r="F61" s="15">
        <f t="shared" si="30"/>
        <v>1</v>
      </c>
      <c r="G61" s="64"/>
      <c r="H61" s="20"/>
      <c r="I61" s="20"/>
      <c r="J61" s="20"/>
      <c r="K61" s="20"/>
      <c r="L61" s="73"/>
      <c r="M61" s="14"/>
      <c r="N61" s="17">
        <f t="shared" si="34"/>
        <v>3</v>
      </c>
      <c r="O61" s="14"/>
      <c r="P61" s="14"/>
      <c r="Q61" s="14"/>
      <c r="R61" s="14"/>
      <c r="S61" s="14"/>
      <c r="T61" s="15"/>
      <c r="U61" s="21"/>
      <c r="V61" s="20"/>
      <c r="W61" s="23" t="str">
        <f>IF(ISBLANK(O61),IF(ISBLANK(V61),"",INDEX(Classes!$O$3:$O$17,MATCH(Results!V61,Classes!$N$3:$N$17,0),1)),"")</f>
        <v/>
      </c>
      <c r="X61" s="21"/>
      <c r="Y61" s="20"/>
      <c r="Z61" s="23" t="str">
        <f>IF(ISBLANK(R61),IF(ISBLANK(Y61),"",INDEX(Classes!$O$3:$O$17,MATCH(Results!Y61,Classes!$N$3:$N$17,0),1)),"")</f>
        <v/>
      </c>
      <c r="AA61" s="21"/>
      <c r="AB61" s="20"/>
      <c r="AC61" s="23" t="str">
        <f>IF(ISBLANK(U61),IF(ISBLANK(AB61),"",INDEX(Classes!$O$3:$O$17,MATCH(Results!AB61,Classes!$N$3:$N$17,0),1)),"")</f>
        <v/>
      </c>
      <c r="AD61" s="24">
        <f t="shared" si="28"/>
        <v>0</v>
      </c>
      <c r="AE61" s="22" t="str">
        <f t="shared" si="31"/>
        <v/>
      </c>
      <c r="AF61" s="22" t="str">
        <f t="shared" si="32"/>
        <v/>
      </c>
    </row>
    <row r="62" spans="1:32" hidden="1" outlineLevel="1" x14ac:dyDescent="0.25">
      <c r="A62" t="str">
        <f t="shared" si="24"/>
        <v>34</v>
      </c>
      <c r="B62" t="str">
        <f t="shared" si="25"/>
        <v>33</v>
      </c>
      <c r="C62" t="str">
        <f t="shared" si="26"/>
        <v>31</v>
      </c>
      <c r="D62" s="14">
        <f t="shared" si="27"/>
        <v>4</v>
      </c>
      <c r="E62" s="14">
        <f t="shared" si="29"/>
        <v>3</v>
      </c>
      <c r="F62" s="15">
        <f t="shared" si="30"/>
        <v>1</v>
      </c>
      <c r="G62" s="64"/>
      <c r="H62" s="20"/>
      <c r="I62" s="20"/>
      <c r="J62" s="20"/>
      <c r="K62" s="20"/>
      <c r="L62" s="73"/>
      <c r="M62" s="14"/>
      <c r="N62" s="17">
        <f t="shared" si="34"/>
        <v>3</v>
      </c>
      <c r="O62" s="14"/>
      <c r="P62" s="14"/>
      <c r="Q62" s="14"/>
      <c r="R62" s="14"/>
      <c r="S62" s="14"/>
      <c r="T62" s="15"/>
      <c r="U62" s="21"/>
      <c r="V62" s="20"/>
      <c r="W62" s="23" t="str">
        <f>IF(ISBLANK(O62),IF(ISBLANK(V62),"",INDEX(Classes!$O$3:$O$17,MATCH(Results!V62,Classes!$N$3:$N$17,0),1)),"")</f>
        <v/>
      </c>
      <c r="X62" s="21"/>
      <c r="Y62" s="20"/>
      <c r="Z62" s="23" t="str">
        <f>IF(ISBLANK(R62),IF(ISBLANK(Y62),"",INDEX(Classes!$O$3:$O$17,MATCH(Results!Y62,Classes!$N$3:$N$17,0),1)),"")</f>
        <v/>
      </c>
      <c r="AA62" s="21"/>
      <c r="AB62" s="20"/>
      <c r="AC62" s="23" t="str">
        <f>IF(ISBLANK(U62),IF(ISBLANK(AB62),"",INDEX(Classes!$O$3:$O$17,MATCH(Results!AB62,Classes!$N$3:$N$17,0),1)),"")</f>
        <v/>
      </c>
      <c r="AD62" s="24">
        <f t="shared" si="28"/>
        <v>0</v>
      </c>
      <c r="AE62" s="22" t="str">
        <f t="shared" si="31"/>
        <v/>
      </c>
      <c r="AF62" s="22" t="str">
        <f t="shared" si="32"/>
        <v/>
      </c>
    </row>
    <row r="63" spans="1:32" hidden="1" outlineLevel="1" x14ac:dyDescent="0.25">
      <c r="A63" t="str">
        <f t="shared" si="24"/>
        <v>34</v>
      </c>
      <c r="B63" t="str">
        <f t="shared" si="25"/>
        <v>33</v>
      </c>
      <c r="C63" t="str">
        <f t="shared" si="26"/>
        <v>31</v>
      </c>
      <c r="D63" s="14">
        <f t="shared" si="27"/>
        <v>4</v>
      </c>
      <c r="E63" s="14">
        <f t="shared" si="29"/>
        <v>3</v>
      </c>
      <c r="F63" s="15">
        <f t="shared" si="30"/>
        <v>1</v>
      </c>
      <c r="G63" s="64"/>
      <c r="H63" s="20"/>
      <c r="I63" s="20"/>
      <c r="J63" s="20"/>
      <c r="K63" s="20"/>
      <c r="L63" s="73"/>
      <c r="M63" s="14"/>
      <c r="N63" s="17">
        <f t="shared" si="34"/>
        <v>3</v>
      </c>
      <c r="O63" s="14"/>
      <c r="P63" s="14"/>
      <c r="Q63" s="14"/>
      <c r="R63" s="14"/>
      <c r="S63" s="14"/>
      <c r="T63" s="15"/>
      <c r="U63" s="21"/>
      <c r="V63" s="20"/>
      <c r="W63" s="23" t="str">
        <f>IF(ISBLANK(O63),IF(ISBLANK(V63),"",INDEX(Classes!$O$3:$O$17,MATCH(Results!V63,Classes!$N$3:$N$17,0),1)),"")</f>
        <v/>
      </c>
      <c r="X63" s="21"/>
      <c r="Y63" s="20"/>
      <c r="Z63" s="23" t="str">
        <f>IF(ISBLANK(R63),IF(ISBLANK(Y63),"",INDEX(Classes!$O$3:$O$17,MATCH(Results!Y63,Classes!$N$3:$N$17,0),1)),"")</f>
        <v/>
      </c>
      <c r="AA63" s="21"/>
      <c r="AB63" s="20"/>
      <c r="AC63" s="23" t="str">
        <f>IF(ISBLANK(U63),IF(ISBLANK(AB63),"",INDEX(Classes!$O$3:$O$17,MATCH(Results!AB63,Classes!$N$3:$N$17,0),1)),"")</f>
        <v/>
      </c>
      <c r="AD63" s="24">
        <f t="shared" si="28"/>
        <v>0</v>
      </c>
      <c r="AE63" s="22" t="str">
        <f t="shared" si="31"/>
        <v/>
      </c>
      <c r="AF63" s="22" t="str">
        <f t="shared" si="32"/>
        <v/>
      </c>
    </row>
    <row r="64" spans="1:32" hidden="1" outlineLevel="1" x14ac:dyDescent="0.25">
      <c r="A64" t="str">
        <f t="shared" si="24"/>
        <v>34</v>
      </c>
      <c r="B64" t="str">
        <f t="shared" si="25"/>
        <v>33</v>
      </c>
      <c r="C64" t="str">
        <f t="shared" si="26"/>
        <v>31</v>
      </c>
      <c r="D64" s="14">
        <f t="shared" si="27"/>
        <v>4</v>
      </c>
      <c r="E64" s="14">
        <f t="shared" si="29"/>
        <v>3</v>
      </c>
      <c r="F64" s="15">
        <f t="shared" si="30"/>
        <v>1</v>
      </c>
      <c r="G64" s="64"/>
      <c r="H64" s="20"/>
      <c r="I64" s="20"/>
      <c r="J64" s="20"/>
      <c r="K64" s="20"/>
      <c r="L64" s="73"/>
      <c r="M64" s="14"/>
      <c r="N64" s="17">
        <f t="shared" si="34"/>
        <v>3</v>
      </c>
      <c r="O64" s="14"/>
      <c r="P64" s="14"/>
      <c r="Q64" s="14"/>
      <c r="R64" s="14"/>
      <c r="S64" s="14"/>
      <c r="T64" s="15"/>
      <c r="U64" s="21"/>
      <c r="V64" s="20"/>
      <c r="W64" s="23" t="str">
        <f>IF(ISBLANK(O64),IF(ISBLANK(V64),"",INDEX(Classes!$O$3:$O$17,MATCH(Results!V64,Classes!$N$3:$N$17,0),1)),"")</f>
        <v/>
      </c>
      <c r="X64" s="21"/>
      <c r="Y64" s="20"/>
      <c r="Z64" s="23" t="str">
        <f>IF(ISBLANK(R64),IF(ISBLANK(Y64),"",INDEX(Classes!$O$3:$O$17,MATCH(Results!Y64,Classes!$N$3:$N$17,0),1)),"")</f>
        <v/>
      </c>
      <c r="AA64" s="21"/>
      <c r="AB64" s="20"/>
      <c r="AC64" s="23" t="str">
        <f>IF(ISBLANK(U64),IF(ISBLANK(AB64),"",INDEX(Classes!$O$3:$O$17,MATCH(Results!AB64,Classes!$N$3:$N$17,0),1)),"")</f>
        <v/>
      </c>
      <c r="AD64" s="24">
        <f t="shared" si="28"/>
        <v>0</v>
      </c>
      <c r="AE64" s="22" t="str">
        <f t="shared" si="31"/>
        <v/>
      </c>
      <c r="AF64" s="22" t="str">
        <f t="shared" si="32"/>
        <v/>
      </c>
    </row>
    <row r="65" spans="1:32" hidden="1" outlineLevel="1" x14ac:dyDescent="0.25">
      <c r="A65" t="str">
        <f t="shared" si="24"/>
        <v>34</v>
      </c>
      <c r="B65" t="str">
        <f t="shared" si="25"/>
        <v>33</v>
      </c>
      <c r="C65" t="str">
        <f t="shared" si="26"/>
        <v>31</v>
      </c>
      <c r="D65" s="14">
        <f t="shared" si="27"/>
        <v>4</v>
      </c>
      <c r="E65" s="14">
        <f t="shared" si="29"/>
        <v>3</v>
      </c>
      <c r="F65" s="15">
        <f t="shared" si="30"/>
        <v>1</v>
      </c>
      <c r="G65" s="64"/>
      <c r="H65" s="20"/>
      <c r="I65" s="20"/>
      <c r="J65" s="20"/>
      <c r="K65" s="20"/>
      <c r="L65" s="73"/>
      <c r="M65" s="14"/>
      <c r="N65" s="17">
        <f t="shared" si="34"/>
        <v>3</v>
      </c>
      <c r="O65" s="14"/>
      <c r="P65" s="14"/>
      <c r="Q65" s="14"/>
      <c r="R65" s="14"/>
      <c r="S65" s="14"/>
      <c r="T65" s="15"/>
      <c r="U65" s="21"/>
      <c r="V65" s="20"/>
      <c r="W65" s="23" t="str">
        <f>IF(ISBLANK(O65),IF(ISBLANK(V65),"",INDEX(Classes!$O$3:$O$17,MATCH(Results!V65,Classes!$N$3:$N$17,0),1)),"")</f>
        <v/>
      </c>
      <c r="X65" s="21"/>
      <c r="Y65" s="20"/>
      <c r="Z65" s="23" t="str">
        <f>IF(ISBLANK(R65),IF(ISBLANK(Y65),"",INDEX(Classes!$O$3:$O$17,MATCH(Results!Y65,Classes!$N$3:$N$17,0),1)),"")</f>
        <v/>
      </c>
      <c r="AA65" s="21"/>
      <c r="AB65" s="20"/>
      <c r="AC65" s="23" t="str">
        <f>IF(ISBLANK(U65),IF(ISBLANK(AB65),"",INDEX(Classes!$O$3:$O$17,MATCH(Results!AB65,Classes!$N$3:$N$17,0),1)),"")</f>
        <v/>
      </c>
      <c r="AD65" s="24">
        <f t="shared" si="28"/>
        <v>0</v>
      </c>
      <c r="AE65" s="22" t="str">
        <f t="shared" si="31"/>
        <v/>
      </c>
      <c r="AF65" s="22" t="str">
        <f t="shared" si="32"/>
        <v/>
      </c>
    </row>
    <row r="66" spans="1:32" hidden="1" outlineLevel="1" x14ac:dyDescent="0.25">
      <c r="A66" t="str">
        <f t="shared" si="24"/>
        <v>34</v>
      </c>
      <c r="B66" t="str">
        <f t="shared" si="25"/>
        <v>33</v>
      </c>
      <c r="C66" t="str">
        <f t="shared" si="26"/>
        <v>31</v>
      </c>
      <c r="D66" s="14">
        <f t="shared" si="27"/>
        <v>4</v>
      </c>
      <c r="E66" s="14">
        <f t="shared" si="29"/>
        <v>3</v>
      </c>
      <c r="F66" s="15">
        <f t="shared" si="30"/>
        <v>1</v>
      </c>
      <c r="G66" s="64"/>
      <c r="H66" s="20"/>
      <c r="I66" s="20"/>
      <c r="J66" s="20"/>
      <c r="K66" s="20"/>
      <c r="L66" s="73"/>
      <c r="M66" s="14"/>
      <c r="N66" s="17">
        <f t="shared" si="34"/>
        <v>3</v>
      </c>
      <c r="O66" s="14"/>
      <c r="P66" s="14"/>
      <c r="Q66" s="14"/>
      <c r="R66" s="14"/>
      <c r="S66" s="14"/>
      <c r="T66" s="15"/>
      <c r="U66" s="21"/>
      <c r="V66" s="20"/>
      <c r="W66" s="23" t="str">
        <f>IF(ISBLANK(O66),IF(ISBLANK(V66),"",INDEX(Classes!$O$3:$O$17,MATCH(Results!V66,Classes!$N$3:$N$17,0),1)),"")</f>
        <v/>
      </c>
      <c r="X66" s="21"/>
      <c r="Y66" s="20"/>
      <c r="Z66" s="23" t="str">
        <f>IF(ISBLANK(R66),IF(ISBLANK(Y66),"",INDEX(Classes!$O$3:$O$17,MATCH(Results!Y66,Classes!$N$3:$N$17,0),1)),"")</f>
        <v/>
      </c>
      <c r="AA66" s="21"/>
      <c r="AB66" s="20"/>
      <c r="AC66" s="23" t="str">
        <f>IF(ISBLANK(U66),IF(ISBLANK(AB66),"",INDEX(Classes!$O$3:$O$17,MATCH(Results!AB66,Classes!$N$3:$N$17,0),1)),"")</f>
        <v/>
      </c>
      <c r="AD66" s="24">
        <f t="shared" si="28"/>
        <v>0</v>
      </c>
      <c r="AE66" s="22" t="str">
        <f t="shared" si="31"/>
        <v/>
      </c>
      <c r="AF66" s="22" t="str">
        <f t="shared" si="32"/>
        <v/>
      </c>
    </row>
    <row r="67" spans="1:32" hidden="1" outlineLevel="1" x14ac:dyDescent="0.25">
      <c r="A67" t="str">
        <f t="shared" si="24"/>
        <v>34</v>
      </c>
      <c r="B67" t="str">
        <f t="shared" si="25"/>
        <v>33</v>
      </c>
      <c r="C67" t="str">
        <f t="shared" si="26"/>
        <v>31</v>
      </c>
      <c r="D67" s="14">
        <f t="shared" si="27"/>
        <v>4</v>
      </c>
      <c r="E67" s="14">
        <f t="shared" si="29"/>
        <v>3</v>
      </c>
      <c r="F67" s="15">
        <f t="shared" si="30"/>
        <v>1</v>
      </c>
      <c r="G67" s="64"/>
      <c r="H67" s="20"/>
      <c r="I67" s="20"/>
      <c r="J67" s="20"/>
      <c r="K67" s="20"/>
      <c r="L67" s="73"/>
      <c r="M67" s="14"/>
      <c r="N67" s="17">
        <f t="shared" si="34"/>
        <v>3</v>
      </c>
      <c r="O67" s="14"/>
      <c r="P67" s="14"/>
      <c r="Q67" s="14"/>
      <c r="R67" s="14"/>
      <c r="S67" s="14"/>
      <c r="T67" s="15"/>
      <c r="U67" s="21"/>
      <c r="V67" s="20"/>
      <c r="W67" s="23"/>
      <c r="X67" s="21"/>
      <c r="Y67" s="20"/>
      <c r="Z67" s="23"/>
      <c r="AA67" s="21"/>
      <c r="AB67" s="20"/>
      <c r="AC67" s="23"/>
      <c r="AD67" s="24">
        <f t="shared" si="28"/>
        <v>0</v>
      </c>
      <c r="AE67" s="22" t="str">
        <f t="shared" si="31"/>
        <v/>
      </c>
      <c r="AF67" s="22" t="str">
        <f t="shared" si="32"/>
        <v/>
      </c>
    </row>
    <row r="68" spans="1:32" collapsed="1" x14ac:dyDescent="0.25">
      <c r="D68" s="10"/>
      <c r="E68" s="10"/>
      <c r="F68" s="11"/>
      <c r="G68" s="66"/>
      <c r="H68" s="19"/>
      <c r="I68" s="19"/>
      <c r="J68" s="19"/>
      <c r="K68" s="19"/>
      <c r="L68" s="74"/>
      <c r="M68" s="10"/>
      <c r="N68" s="18" t="str">
        <f>Classes!$A$6</f>
        <v>Class 4 Official 13 - 26 yrs 70cm</v>
      </c>
      <c r="O68" s="10"/>
      <c r="P68" s="10"/>
      <c r="Q68" s="10"/>
      <c r="R68" s="10"/>
      <c r="S68" s="10"/>
      <c r="T68" s="11"/>
      <c r="U68" s="12"/>
      <c r="V68" s="10"/>
      <c r="W68" s="13"/>
      <c r="X68" s="12"/>
      <c r="Y68" s="10"/>
      <c r="Z68" s="13"/>
      <c r="AA68" s="12"/>
      <c r="AB68" s="10"/>
      <c r="AC68" s="13"/>
      <c r="AD68" s="16"/>
      <c r="AE68" s="16"/>
      <c r="AF68" s="16"/>
    </row>
    <row r="69" spans="1:32" x14ac:dyDescent="0.25">
      <c r="A69" t="str">
        <f t="shared" ref="A69:A70" si="35">$N$69&amp;D69</f>
        <v>41</v>
      </c>
      <c r="B69" t="str">
        <f t="shared" ref="B69:B70" si="36">$N$69&amp;E69</f>
        <v>416</v>
      </c>
      <c r="C69" t="str">
        <f t="shared" ref="C69:C70" si="37">$N$69&amp;F69</f>
        <v>48</v>
      </c>
      <c r="D69" s="14">
        <f t="shared" ref="D69:D70" si="38">IF(ISBLANK(P69),D68,IF(G69="**",1,1+D68))</f>
        <v>1</v>
      </c>
      <c r="E69" s="14">
        <f>IF(ISBLANK(P69),0,IF(H69="**",1,1+E89))</f>
        <v>16</v>
      </c>
      <c r="F69" s="15">
        <f>IF(ISBLANK(P69),0,IF(I69="**",1,1+F89))</f>
        <v>8</v>
      </c>
      <c r="G69" s="64" t="s">
        <v>44</v>
      </c>
      <c r="H69" s="20"/>
      <c r="I69" s="20"/>
      <c r="J69" s="20"/>
      <c r="K69" s="56"/>
      <c r="L69" s="71"/>
      <c r="M69" s="14" t="s">
        <v>76</v>
      </c>
      <c r="N69" s="17">
        <v>4</v>
      </c>
      <c r="O69" s="14"/>
      <c r="P69" s="20">
        <v>49</v>
      </c>
      <c r="Q69" s="14" t="s">
        <v>99</v>
      </c>
      <c r="R69" s="14" t="s">
        <v>189</v>
      </c>
      <c r="S69" s="14" t="s">
        <v>83</v>
      </c>
      <c r="T69" s="59">
        <v>348895</v>
      </c>
      <c r="U69" s="21" t="s">
        <v>349</v>
      </c>
      <c r="V69" s="20" t="s">
        <v>46</v>
      </c>
      <c r="W69" s="23">
        <f>IF(ISBLANK(O69),IF(ISBLANK(V69),"",INDEX(Classes!$O$3:$O$17,MATCH(Results!V69,Classes!$N$3:$N$17,0),1)),"")</f>
        <v>9</v>
      </c>
      <c r="X69" s="21" t="s">
        <v>349</v>
      </c>
      <c r="Y69" s="20" t="s">
        <v>46</v>
      </c>
      <c r="Z69" s="23">
        <f>IF(ISBLANK($O69),IF(ISBLANK(Y69),"",INDEX(Classes!$O$3:$O$17,MATCH(Results!Y69,Classes!$N$3:$N$17,0),1)),"")</f>
        <v>9</v>
      </c>
      <c r="AA69" s="21" t="s">
        <v>349</v>
      </c>
      <c r="AB69" s="20" t="s">
        <v>46</v>
      </c>
      <c r="AC69" s="23">
        <f>IF(ISBLANK($O69),IF(ISBLANK(AB69),"",INDEX(Classes!$O$3:$O$17,MATCH(Results!AB69,Classes!$N$3:$N$17,0),1)),"")</f>
        <v>9</v>
      </c>
      <c r="AD69" s="24">
        <f t="shared" ref="AD69:AD89" si="39">SUM(W69,Z69,AC69)</f>
        <v>27</v>
      </c>
      <c r="AE69" s="22">
        <f t="shared" ref="AE69:AE89" si="40">IF(AD69=0,"",RANK(AD69,$AD$69:$AD$89))</f>
        <v>1</v>
      </c>
      <c r="AF69" s="22" t="str">
        <f>IF(ISBLANK(O69),IF(COUNTIF(U69:AC69,"C")=0,"",COUNTIF(U69:AC69,"C")&amp;" Qs"),"")</f>
        <v>3 Qs</v>
      </c>
    </row>
    <row r="70" spans="1:32" x14ac:dyDescent="0.25">
      <c r="A70" t="str">
        <f t="shared" si="35"/>
        <v>42</v>
      </c>
      <c r="B70" t="str">
        <f t="shared" si="36"/>
        <v>417</v>
      </c>
      <c r="C70" t="str">
        <f t="shared" si="37"/>
        <v>49</v>
      </c>
      <c r="D70" s="14">
        <f t="shared" si="38"/>
        <v>2</v>
      </c>
      <c r="E70" s="14">
        <f t="shared" ref="E70" si="41">IF(ISBLANK(P70),E69,IF(H70="**",1,1+E69))</f>
        <v>17</v>
      </c>
      <c r="F70" s="15">
        <f t="shared" ref="F70" si="42">IF(ISBLANK(P70),F69,IF(I70="**",1,1+F69))</f>
        <v>9</v>
      </c>
      <c r="G70" s="65"/>
      <c r="H70" s="53"/>
      <c r="I70" s="53"/>
      <c r="J70" s="53"/>
      <c r="K70" s="57" t="s">
        <v>67</v>
      </c>
      <c r="L70" s="72"/>
      <c r="M70" s="54" t="s">
        <v>76</v>
      </c>
      <c r="N70" s="55">
        <v>4</v>
      </c>
      <c r="O70" s="54"/>
      <c r="P70" s="53">
        <v>36</v>
      </c>
      <c r="Q70" s="54" t="s">
        <v>190</v>
      </c>
      <c r="R70" s="54" t="s">
        <v>191</v>
      </c>
      <c r="S70" s="54" t="s">
        <v>149</v>
      </c>
      <c r="T70" s="60"/>
      <c r="U70" s="21"/>
      <c r="V70" s="20"/>
      <c r="W70" s="23" t="str">
        <f>IF(ISBLANK(O70),IF(ISBLANK(V70),"",INDEX(Classes!$O$3:$O$17,MATCH(Results!V70,Classes!$N$3:$N$17,0),1)),"")</f>
        <v/>
      </c>
      <c r="X70" s="21"/>
      <c r="Y70" s="20"/>
      <c r="Z70" s="23" t="str">
        <f>IF(ISBLANK($O70),IF(ISBLANK(Y70),"",INDEX(Classes!$O$3:$O$17,MATCH(Results!Y70,Classes!$N$3:$N$17,0),1)),"")</f>
        <v/>
      </c>
      <c r="AA70" s="21"/>
      <c r="AB70" s="20"/>
      <c r="AC70" s="23" t="str">
        <f>IF(ISBLANK($O70),IF(ISBLANK(AB70),"",INDEX(Classes!$O$3:$O$17,MATCH(Results!AB70,Classes!$N$3:$N$17,0),1)),"")</f>
        <v/>
      </c>
      <c r="AD70" s="24">
        <f t="shared" si="39"/>
        <v>0</v>
      </c>
      <c r="AE70" s="22" t="str">
        <f t="shared" si="40"/>
        <v/>
      </c>
      <c r="AF70" s="22" t="str">
        <f t="shared" ref="AF70:AF89" si="43">IF(ISBLANK(O70),IF(COUNTIF(U70:AC70,"C")=0,"",COUNTIF(U70:AC70,"C")&amp;" Qs"),"")</f>
        <v/>
      </c>
    </row>
    <row r="71" spans="1:32" x14ac:dyDescent="0.25">
      <c r="A71" t="str">
        <f t="shared" ref="A71:A89" si="44">$N$69&amp;D71</f>
        <v>43</v>
      </c>
      <c r="B71" t="str">
        <f t="shared" ref="B71:B89" si="45">$N$69&amp;E71</f>
        <v>418</v>
      </c>
      <c r="C71" t="str">
        <f t="shared" ref="C71:C89" si="46">$N$69&amp;F71</f>
        <v>410</v>
      </c>
      <c r="D71" s="14">
        <f t="shared" ref="D71:D89" si="47">IF(ISBLANK(P71),D70,IF(G71="**",1,1+D70))</f>
        <v>3</v>
      </c>
      <c r="E71" s="14">
        <f t="shared" ref="E71:E89" si="48">IF(ISBLANK(P71),E70,IF(H71="**",1,1+E70))</f>
        <v>18</v>
      </c>
      <c r="F71" s="15">
        <f t="shared" ref="F71:F89" si="49">IF(ISBLANK(P71),F70,IF(I71="**",1,1+F70))</f>
        <v>10</v>
      </c>
      <c r="G71" s="64"/>
      <c r="H71" s="20"/>
      <c r="I71" s="20"/>
      <c r="J71" s="20"/>
      <c r="K71" s="56"/>
      <c r="L71" s="71"/>
      <c r="M71" s="14" t="s">
        <v>76</v>
      </c>
      <c r="N71" s="17">
        <v>4</v>
      </c>
      <c r="O71" s="14"/>
      <c r="P71" s="20">
        <v>33</v>
      </c>
      <c r="Q71" s="14" t="s">
        <v>194</v>
      </c>
      <c r="R71" s="14" t="s">
        <v>195</v>
      </c>
      <c r="S71" s="14" t="s">
        <v>176</v>
      </c>
      <c r="T71" s="59">
        <v>350616</v>
      </c>
      <c r="U71" s="21" t="s">
        <v>349</v>
      </c>
      <c r="V71" s="20" t="s">
        <v>45</v>
      </c>
      <c r="W71" s="23">
        <f>IF(ISBLANK(O71),IF(ISBLANK(V71),"",INDEX(Classes!$O$3:$O$17,MATCH(Results!V71,Classes!$N$3:$N$17,0),1)),"")</f>
        <v>10</v>
      </c>
      <c r="X71" s="21"/>
      <c r="Y71" s="20" t="s">
        <v>48</v>
      </c>
      <c r="Z71" s="23">
        <f>IF(ISBLANK($O71),IF(ISBLANK(Y71),"",INDEX(Classes!$O$3:$O$17,MATCH(Results!Y71,Classes!$N$3:$N$17,0),1)),"")</f>
        <v>7</v>
      </c>
      <c r="AA71" s="21" t="s">
        <v>349</v>
      </c>
      <c r="AB71" s="20" t="s">
        <v>45</v>
      </c>
      <c r="AC71" s="23">
        <f>IF(ISBLANK($O71),IF(ISBLANK(AB71),"",INDEX(Classes!$O$3:$O$17,MATCH(Results!AB71,Classes!$N$3:$N$17,0),1)),"")</f>
        <v>10</v>
      </c>
      <c r="AD71" s="24">
        <f t="shared" si="39"/>
        <v>27</v>
      </c>
      <c r="AE71" s="177">
        <v>2</v>
      </c>
      <c r="AF71" s="22" t="str">
        <f t="shared" si="43"/>
        <v>2 Qs</v>
      </c>
    </row>
    <row r="72" spans="1:32" x14ac:dyDescent="0.25">
      <c r="A72" t="str">
        <f t="shared" si="44"/>
        <v>44</v>
      </c>
      <c r="B72" t="str">
        <f t="shared" si="45"/>
        <v>419</v>
      </c>
      <c r="C72" t="str">
        <f t="shared" si="46"/>
        <v>411</v>
      </c>
      <c r="D72" s="14">
        <f t="shared" si="47"/>
        <v>4</v>
      </c>
      <c r="E72" s="14">
        <f t="shared" si="48"/>
        <v>19</v>
      </c>
      <c r="F72" s="15">
        <f t="shared" si="49"/>
        <v>11</v>
      </c>
      <c r="G72" s="65"/>
      <c r="H72" s="53"/>
      <c r="I72" s="53"/>
      <c r="J72" s="53"/>
      <c r="K72" s="57" t="s">
        <v>67</v>
      </c>
      <c r="L72" s="72"/>
      <c r="M72" s="54" t="s">
        <v>76</v>
      </c>
      <c r="N72" s="55">
        <v>4</v>
      </c>
      <c r="O72" s="54"/>
      <c r="P72" s="53">
        <v>5</v>
      </c>
      <c r="Q72" s="54" t="s">
        <v>196</v>
      </c>
      <c r="R72" s="54" t="s">
        <v>197</v>
      </c>
      <c r="S72" s="54" t="s">
        <v>95</v>
      </c>
      <c r="T72" s="60">
        <v>309930</v>
      </c>
      <c r="U72" s="21"/>
      <c r="V72" s="20"/>
      <c r="W72" s="23" t="str">
        <f>IF(ISBLANK(O72),IF(ISBLANK(V72),"",INDEX(Classes!$O$3:$O$17,MATCH(Results!V72,Classes!$N$3:$N$17,0),1)),"")</f>
        <v/>
      </c>
      <c r="X72" s="21"/>
      <c r="Y72" s="20"/>
      <c r="Z72" s="23" t="str">
        <f>IF(ISBLANK($O72),IF(ISBLANK(Y72),"",INDEX(Classes!$O$3:$O$17,MATCH(Results!Y72,Classes!$N$3:$N$17,0),1)),"")</f>
        <v/>
      </c>
      <c r="AA72" s="21"/>
      <c r="AB72" s="20"/>
      <c r="AC72" s="23" t="str">
        <f>IF(ISBLANK($O72),IF(ISBLANK(AB72),"",INDEX(Classes!$O$3:$O$17,MATCH(Results!AB72,Classes!$N$3:$N$17,0),1)),"")</f>
        <v/>
      </c>
      <c r="AD72" s="24">
        <f t="shared" si="39"/>
        <v>0</v>
      </c>
      <c r="AE72" s="22" t="str">
        <f t="shared" si="40"/>
        <v/>
      </c>
      <c r="AF72" s="22" t="str">
        <f t="shared" si="43"/>
        <v/>
      </c>
    </row>
    <row r="73" spans="1:32" x14ac:dyDescent="0.25">
      <c r="A73" t="str">
        <f t="shared" si="44"/>
        <v>45</v>
      </c>
      <c r="B73" t="str">
        <f t="shared" si="45"/>
        <v>420</v>
      </c>
      <c r="C73" t="str">
        <f t="shared" si="46"/>
        <v>412</v>
      </c>
      <c r="D73" s="14">
        <f t="shared" si="47"/>
        <v>5</v>
      </c>
      <c r="E73" s="14">
        <f t="shared" si="48"/>
        <v>20</v>
      </c>
      <c r="F73" s="15">
        <f t="shared" si="49"/>
        <v>12</v>
      </c>
      <c r="G73" s="64"/>
      <c r="H73" s="20"/>
      <c r="I73" s="20"/>
      <c r="J73" s="20"/>
      <c r="K73" s="56"/>
      <c r="L73" s="71"/>
      <c r="M73" s="14" t="s">
        <v>76</v>
      </c>
      <c r="N73" s="17">
        <v>4</v>
      </c>
      <c r="O73" s="14"/>
      <c r="P73" s="20">
        <v>42</v>
      </c>
      <c r="Q73" s="14" t="s">
        <v>198</v>
      </c>
      <c r="R73" s="14" t="s">
        <v>199</v>
      </c>
      <c r="S73" s="14" t="s">
        <v>98</v>
      </c>
      <c r="T73" s="59">
        <v>333143</v>
      </c>
      <c r="U73" s="21"/>
      <c r="V73" s="20" t="s">
        <v>50</v>
      </c>
      <c r="W73" s="23">
        <f>IF(ISBLANK(O73),IF(ISBLANK(V73),"",INDEX(Classes!$O$3:$O$17,MATCH(Results!V73,Classes!$N$3:$N$17,0),1)),"")</f>
        <v>5</v>
      </c>
      <c r="X73" s="21"/>
      <c r="Y73" s="20" t="s">
        <v>47</v>
      </c>
      <c r="Z73" s="23">
        <f>IF(ISBLANK($O73),IF(ISBLANK(Y73),"",INDEX(Classes!$O$3:$O$17,MATCH(Results!Y73,Classes!$N$3:$N$17,0),1)),"")</f>
        <v>8</v>
      </c>
      <c r="AA73" s="21" t="s">
        <v>349</v>
      </c>
      <c r="AB73" s="20" t="s">
        <v>49</v>
      </c>
      <c r="AC73" s="23">
        <f>IF(ISBLANK($O73),IF(ISBLANK(AB73),"",INDEX(Classes!$O$3:$O$17,MATCH(Results!AB73,Classes!$N$3:$N$17,0),1)),"")</f>
        <v>6</v>
      </c>
      <c r="AD73" s="24">
        <f t="shared" si="39"/>
        <v>19</v>
      </c>
      <c r="AE73" s="22">
        <f t="shared" si="40"/>
        <v>3</v>
      </c>
      <c r="AF73" s="22" t="str">
        <f t="shared" si="43"/>
        <v>1 Qs</v>
      </c>
    </row>
    <row r="74" spans="1:32" x14ac:dyDescent="0.25">
      <c r="A74" t="str">
        <f t="shared" si="44"/>
        <v>46</v>
      </c>
      <c r="B74" t="str">
        <f t="shared" si="45"/>
        <v>41</v>
      </c>
      <c r="C74" t="str">
        <f t="shared" si="46"/>
        <v>413</v>
      </c>
      <c r="D74" s="14">
        <f t="shared" si="47"/>
        <v>6</v>
      </c>
      <c r="E74" s="14">
        <f t="shared" si="48"/>
        <v>1</v>
      </c>
      <c r="F74" s="15">
        <f t="shared" si="49"/>
        <v>13</v>
      </c>
      <c r="G74" s="64"/>
      <c r="H74" s="20" t="s">
        <v>44</v>
      </c>
      <c r="I74" s="20"/>
      <c r="J74" s="20"/>
      <c r="K74" s="56"/>
      <c r="L74" s="71"/>
      <c r="M74" s="14" t="s">
        <v>76</v>
      </c>
      <c r="N74" s="17">
        <v>4</v>
      </c>
      <c r="O74" s="14"/>
      <c r="P74" s="20">
        <v>47</v>
      </c>
      <c r="Q74" s="14" t="s">
        <v>200</v>
      </c>
      <c r="R74" s="14" t="s">
        <v>201</v>
      </c>
      <c r="S74" s="14" t="s">
        <v>202</v>
      </c>
      <c r="T74" s="59">
        <v>344863</v>
      </c>
      <c r="U74" s="21"/>
      <c r="V74" s="20"/>
      <c r="W74" s="23" t="str">
        <f>IF(ISBLANK(O74),IF(ISBLANK(V74),"",INDEX(Classes!$O$3:$O$17,MATCH(Results!V74,Classes!$N$3:$N$17,0),1)),"")</f>
        <v/>
      </c>
      <c r="X74" s="21"/>
      <c r="Y74" s="20"/>
      <c r="Z74" s="23" t="str">
        <f>IF(ISBLANK($O74),IF(ISBLANK(Y74),"",INDEX(Classes!$O$3:$O$17,MATCH(Results!Y74,Classes!$N$3:$N$17,0),1)),"")</f>
        <v/>
      </c>
      <c r="AA74" s="21"/>
      <c r="AB74" s="20"/>
      <c r="AC74" s="23" t="str">
        <f>IF(ISBLANK($O74),IF(ISBLANK(AB74),"",INDEX(Classes!$O$3:$O$17,MATCH(Results!AB74,Classes!$N$3:$N$17,0),1)),"")</f>
        <v/>
      </c>
      <c r="AD74" s="24">
        <f t="shared" si="39"/>
        <v>0</v>
      </c>
      <c r="AE74" s="22" t="str">
        <f t="shared" si="40"/>
        <v/>
      </c>
      <c r="AF74" s="22" t="str">
        <f t="shared" si="43"/>
        <v/>
      </c>
    </row>
    <row r="75" spans="1:32" x14ac:dyDescent="0.25">
      <c r="A75" t="str">
        <f t="shared" si="44"/>
        <v>47</v>
      </c>
      <c r="B75" t="str">
        <f t="shared" si="45"/>
        <v>42</v>
      </c>
      <c r="C75" t="str">
        <f t="shared" si="46"/>
        <v>414</v>
      </c>
      <c r="D75" s="14">
        <f t="shared" si="47"/>
        <v>7</v>
      </c>
      <c r="E75" s="14">
        <f t="shared" si="48"/>
        <v>2</v>
      </c>
      <c r="F75" s="15">
        <f t="shared" si="49"/>
        <v>14</v>
      </c>
      <c r="G75" s="64"/>
      <c r="H75" s="20"/>
      <c r="I75" s="20"/>
      <c r="J75" s="20"/>
      <c r="K75" s="56"/>
      <c r="L75" s="71"/>
      <c r="M75" s="14" t="s">
        <v>76</v>
      </c>
      <c r="N75" s="17">
        <v>4</v>
      </c>
      <c r="O75" s="14"/>
      <c r="P75" s="20">
        <v>48</v>
      </c>
      <c r="Q75" s="14" t="s">
        <v>203</v>
      </c>
      <c r="R75" s="14" t="s">
        <v>204</v>
      </c>
      <c r="S75" s="14" t="s">
        <v>95</v>
      </c>
      <c r="T75" s="59"/>
      <c r="U75" s="21"/>
      <c r="V75" s="20"/>
      <c r="W75" s="23" t="str">
        <f>IF(ISBLANK(O75),IF(ISBLANK(V75),"",INDEX(Classes!$O$3:$O$17,MATCH(Results!V75,Classes!$N$3:$N$17,0),1)),"")</f>
        <v/>
      </c>
      <c r="X75" s="21"/>
      <c r="Y75" s="20" t="s">
        <v>161</v>
      </c>
      <c r="Z75" s="23">
        <f>IF(ISBLANK($O75),IF(ISBLANK(Y75),"",INDEX(Classes!$O$3:$O$17,MATCH(Results!Y75,Classes!$N$3:$N$17,0),1)),"")</f>
        <v>4</v>
      </c>
      <c r="AA75" s="21"/>
      <c r="AB75" s="20" t="s">
        <v>161</v>
      </c>
      <c r="AC75" s="23">
        <f>IF(ISBLANK($O75),IF(ISBLANK(AB75),"",INDEX(Classes!$O$3:$O$17,MATCH(Results!AB75,Classes!$N$3:$N$17,0),1)),"")</f>
        <v>4</v>
      </c>
      <c r="AD75" s="24">
        <f t="shared" si="39"/>
        <v>8</v>
      </c>
      <c r="AE75" s="22">
        <f t="shared" si="40"/>
        <v>8</v>
      </c>
      <c r="AF75" s="22" t="str">
        <f t="shared" si="43"/>
        <v/>
      </c>
    </row>
    <row r="76" spans="1:32" x14ac:dyDescent="0.25">
      <c r="A76" t="str">
        <f t="shared" si="44"/>
        <v>48</v>
      </c>
      <c r="B76" t="str">
        <f t="shared" si="45"/>
        <v>43</v>
      </c>
      <c r="C76" t="str">
        <f t="shared" si="46"/>
        <v>415</v>
      </c>
      <c r="D76" s="14">
        <f t="shared" si="47"/>
        <v>8</v>
      </c>
      <c r="E76" s="14">
        <f t="shared" si="48"/>
        <v>3</v>
      </c>
      <c r="F76" s="15">
        <f t="shared" si="49"/>
        <v>15</v>
      </c>
      <c r="G76" s="65"/>
      <c r="H76" s="53"/>
      <c r="I76" s="53"/>
      <c r="J76" s="53"/>
      <c r="K76" s="57" t="s">
        <v>67</v>
      </c>
      <c r="L76" s="72"/>
      <c r="M76" s="54" t="s">
        <v>76</v>
      </c>
      <c r="N76" s="55">
        <v>4</v>
      </c>
      <c r="O76" s="54"/>
      <c r="P76" s="53">
        <v>16</v>
      </c>
      <c r="Q76" s="54" t="s">
        <v>205</v>
      </c>
      <c r="R76" s="54" t="s">
        <v>206</v>
      </c>
      <c r="S76" s="54" t="s">
        <v>202</v>
      </c>
      <c r="T76" s="60">
        <v>346957</v>
      </c>
      <c r="U76" s="21"/>
      <c r="V76" s="20" t="s">
        <v>162</v>
      </c>
      <c r="W76" s="23">
        <f>IF(ISBLANK(O76),IF(ISBLANK(V76),"",INDEX(Classes!$O$3:$O$17,MATCH(Results!V76,Classes!$N$3:$N$17,0),1)),"")</f>
        <v>3</v>
      </c>
      <c r="X76" s="21"/>
      <c r="Y76" s="20"/>
      <c r="Z76" s="23" t="str">
        <f>IF(ISBLANK($O76),IF(ISBLANK(Y76),"",INDEX(Classes!$O$3:$O$17,MATCH(Results!Y76,Classes!$N$3:$N$17,0),1)),"")</f>
        <v/>
      </c>
      <c r="AA76" s="21"/>
      <c r="AB76" s="20"/>
      <c r="AC76" s="23" t="str">
        <f>IF(ISBLANK($O76),IF(ISBLANK(AB76),"",INDEX(Classes!$O$3:$O$17,MATCH(Results!AB76,Classes!$N$3:$N$17,0),1)),"")</f>
        <v/>
      </c>
      <c r="AD76" s="24">
        <f t="shared" si="39"/>
        <v>3</v>
      </c>
      <c r="AE76" s="22">
        <f t="shared" si="40"/>
        <v>11</v>
      </c>
      <c r="AF76" s="22" t="str">
        <f t="shared" si="43"/>
        <v/>
      </c>
    </row>
    <row r="77" spans="1:32" x14ac:dyDescent="0.25">
      <c r="A77" t="str">
        <f t="shared" si="44"/>
        <v>49</v>
      </c>
      <c r="B77" t="str">
        <f t="shared" si="45"/>
        <v>44</v>
      </c>
      <c r="C77" t="str">
        <f t="shared" si="46"/>
        <v>416</v>
      </c>
      <c r="D77" s="14">
        <f t="shared" si="47"/>
        <v>9</v>
      </c>
      <c r="E77" s="14">
        <f t="shared" si="48"/>
        <v>4</v>
      </c>
      <c r="F77" s="15">
        <f t="shared" si="49"/>
        <v>16</v>
      </c>
      <c r="G77" s="64"/>
      <c r="H77" s="20"/>
      <c r="I77" s="20"/>
      <c r="J77" s="20"/>
      <c r="K77" s="56"/>
      <c r="L77" s="71"/>
      <c r="M77" s="14" t="s">
        <v>76</v>
      </c>
      <c r="N77" s="17">
        <v>4</v>
      </c>
      <c r="O77" s="14"/>
      <c r="P77" s="20">
        <v>72</v>
      </c>
      <c r="Q77" s="14" t="s">
        <v>207</v>
      </c>
      <c r="R77" s="14" t="s">
        <v>208</v>
      </c>
      <c r="S77" s="14" t="s">
        <v>209</v>
      </c>
      <c r="T77" s="59">
        <v>341175</v>
      </c>
      <c r="U77" s="21"/>
      <c r="V77" s="20" t="s">
        <v>164</v>
      </c>
      <c r="W77" s="23">
        <f>IF(ISBLANK(O77),IF(ISBLANK(V77),"",INDEX(Classes!$O$3:$O$17,MATCH(Results!V77,Classes!$N$3:$N$17,0),1)),"")</f>
        <v>1</v>
      </c>
      <c r="X77" s="21" t="s">
        <v>349</v>
      </c>
      <c r="Y77" s="20" t="s">
        <v>45</v>
      </c>
      <c r="Z77" s="23">
        <f>IF(ISBLANK($O77),IF(ISBLANK(Y77),"",INDEX(Classes!$O$3:$O$17,MATCH(Results!Y77,Classes!$N$3:$N$17,0),1)),"")</f>
        <v>10</v>
      </c>
      <c r="AA77" s="21" t="s">
        <v>349</v>
      </c>
      <c r="AB77" s="20" t="s">
        <v>48</v>
      </c>
      <c r="AC77" s="23">
        <f>IF(ISBLANK($O77),IF(ISBLANK(AB77),"",INDEX(Classes!$O$3:$O$17,MATCH(Results!AB77,Classes!$N$3:$N$17,0),1)),"")</f>
        <v>7</v>
      </c>
      <c r="AD77" s="24">
        <f t="shared" si="39"/>
        <v>18</v>
      </c>
      <c r="AE77" s="22">
        <f t="shared" si="40"/>
        <v>4</v>
      </c>
      <c r="AF77" s="22" t="str">
        <f t="shared" si="43"/>
        <v>2 Qs</v>
      </c>
    </row>
    <row r="78" spans="1:32" x14ac:dyDescent="0.25">
      <c r="A78" t="str">
        <f t="shared" si="44"/>
        <v>410</v>
      </c>
      <c r="B78" t="str">
        <f t="shared" si="45"/>
        <v>45</v>
      </c>
      <c r="C78" t="str">
        <f t="shared" si="46"/>
        <v>417</v>
      </c>
      <c r="D78" s="14">
        <f t="shared" si="47"/>
        <v>10</v>
      </c>
      <c r="E78" s="14">
        <f t="shared" si="48"/>
        <v>5</v>
      </c>
      <c r="F78" s="15">
        <f t="shared" si="49"/>
        <v>17</v>
      </c>
      <c r="G78" s="64"/>
      <c r="H78" s="20"/>
      <c r="I78" s="20"/>
      <c r="J78" s="20"/>
      <c r="K78" s="56"/>
      <c r="L78" s="71"/>
      <c r="M78" s="14" t="s">
        <v>76</v>
      </c>
      <c r="N78" s="17">
        <v>4</v>
      </c>
      <c r="O78" s="14"/>
      <c r="P78" s="20">
        <v>79</v>
      </c>
      <c r="Q78" s="14" t="s">
        <v>126</v>
      </c>
      <c r="R78" s="14" t="s">
        <v>127</v>
      </c>
      <c r="S78" s="14" t="s">
        <v>70</v>
      </c>
      <c r="T78" s="59">
        <v>341795</v>
      </c>
      <c r="U78" s="21"/>
      <c r="V78" s="20" t="s">
        <v>163</v>
      </c>
      <c r="W78" s="23">
        <f>IF(ISBLANK(O78),IF(ISBLANK(V78),"",INDEX(Classes!$O$3:$O$17,MATCH(Results!V78,Classes!$N$3:$N$17,0),1)),"")</f>
        <v>2</v>
      </c>
      <c r="X78" s="21"/>
      <c r="Y78" s="20" t="s">
        <v>164</v>
      </c>
      <c r="Z78" s="23">
        <f>IF(ISBLANK($O78),IF(ISBLANK(Y78),"",INDEX(Classes!$O$3:$O$17,MATCH(Results!Y78,Classes!$N$3:$N$17,0),1)),"")</f>
        <v>1</v>
      </c>
      <c r="AA78" s="21"/>
      <c r="AB78" s="20" t="s">
        <v>162</v>
      </c>
      <c r="AC78" s="23">
        <f>IF(ISBLANK($O78),IF(ISBLANK(AB78),"",INDEX(Classes!$O$3:$O$17,MATCH(Results!AB78,Classes!$N$3:$N$17,0),1)),"")</f>
        <v>3</v>
      </c>
      <c r="AD78" s="24">
        <f t="shared" si="39"/>
        <v>6</v>
      </c>
      <c r="AE78" s="22">
        <f t="shared" si="40"/>
        <v>10</v>
      </c>
      <c r="AF78" s="22" t="str">
        <f t="shared" si="43"/>
        <v/>
      </c>
    </row>
    <row r="79" spans="1:32" x14ac:dyDescent="0.25">
      <c r="A79" t="str">
        <f t="shared" si="44"/>
        <v>411</v>
      </c>
      <c r="B79" t="str">
        <f t="shared" si="45"/>
        <v>46</v>
      </c>
      <c r="C79" t="str">
        <f t="shared" si="46"/>
        <v>418</v>
      </c>
      <c r="D79" s="14">
        <f t="shared" si="47"/>
        <v>11</v>
      </c>
      <c r="E79" s="14">
        <f t="shared" si="48"/>
        <v>6</v>
      </c>
      <c r="F79" s="15">
        <f t="shared" si="49"/>
        <v>18</v>
      </c>
      <c r="G79" s="64"/>
      <c r="H79" s="20"/>
      <c r="I79" s="20"/>
      <c r="J79" s="20"/>
      <c r="K79" s="56"/>
      <c r="L79" s="71"/>
      <c r="M79" s="14" t="s">
        <v>76</v>
      </c>
      <c r="N79" s="17">
        <v>4</v>
      </c>
      <c r="O79" s="14"/>
      <c r="P79" s="20">
        <v>55</v>
      </c>
      <c r="Q79" s="14" t="s">
        <v>210</v>
      </c>
      <c r="R79" s="14" t="s">
        <v>211</v>
      </c>
      <c r="S79" s="14" t="s">
        <v>186</v>
      </c>
      <c r="T79" s="59">
        <v>350622</v>
      </c>
      <c r="U79" s="21"/>
      <c r="V79" s="20"/>
      <c r="W79" s="23" t="str">
        <f>IF(ISBLANK(O79),IF(ISBLANK(V79),"",INDEX(Classes!$O$3:$O$17,MATCH(Results!V79,Classes!$N$3:$N$17,0),1)),"")</f>
        <v/>
      </c>
      <c r="X79" s="21"/>
      <c r="Y79" s="20"/>
      <c r="Z79" s="23" t="str">
        <f>IF(ISBLANK($O79),IF(ISBLANK(Y79),"",INDEX(Classes!$O$3:$O$17,MATCH(Results!Y79,Classes!$N$3:$N$17,0),1)),"")</f>
        <v/>
      </c>
      <c r="AA79" s="21"/>
      <c r="AB79" s="20" t="s">
        <v>164</v>
      </c>
      <c r="AC79" s="23">
        <f>IF(ISBLANK($O79),IF(ISBLANK(AB79),"",INDEX(Classes!$O$3:$O$17,MATCH(Results!AB79,Classes!$N$3:$N$17,0),1)),"")</f>
        <v>1</v>
      </c>
      <c r="AD79" s="24">
        <f t="shared" si="39"/>
        <v>1</v>
      </c>
      <c r="AE79" s="22">
        <f t="shared" si="40"/>
        <v>12</v>
      </c>
      <c r="AF79" s="22" t="str">
        <f t="shared" si="43"/>
        <v/>
      </c>
    </row>
    <row r="80" spans="1:32" x14ac:dyDescent="0.25">
      <c r="A80" t="str">
        <f t="shared" si="44"/>
        <v>412</v>
      </c>
      <c r="B80" t="str">
        <f t="shared" si="45"/>
        <v>47</v>
      </c>
      <c r="C80" t="str">
        <f t="shared" si="46"/>
        <v>419</v>
      </c>
      <c r="D80" s="14">
        <f t="shared" si="47"/>
        <v>12</v>
      </c>
      <c r="E80" s="14">
        <f t="shared" si="48"/>
        <v>7</v>
      </c>
      <c r="F80" s="15">
        <f t="shared" si="49"/>
        <v>19</v>
      </c>
      <c r="G80" s="64"/>
      <c r="H80" s="20"/>
      <c r="I80" s="20"/>
      <c r="J80" s="20"/>
      <c r="K80" s="56"/>
      <c r="L80" s="71"/>
      <c r="M80" s="14" t="s">
        <v>76</v>
      </c>
      <c r="N80" s="17">
        <v>4</v>
      </c>
      <c r="O80" s="14"/>
      <c r="P80" s="20">
        <v>41</v>
      </c>
      <c r="Q80" s="14" t="s">
        <v>212</v>
      </c>
      <c r="R80" s="14" t="s">
        <v>213</v>
      </c>
      <c r="S80" s="14" t="s">
        <v>214</v>
      </c>
      <c r="T80" s="59">
        <v>351110</v>
      </c>
      <c r="U80" s="21"/>
      <c r="V80" s="20" t="s">
        <v>49</v>
      </c>
      <c r="W80" s="23">
        <f>IF(ISBLANK(O80),IF(ISBLANK(V80),"",INDEX(Classes!$O$3:$O$17,MATCH(Results!V80,Classes!$N$3:$N$17,0),1)),"")</f>
        <v>6</v>
      </c>
      <c r="X80" s="21"/>
      <c r="Y80" s="20" t="s">
        <v>50</v>
      </c>
      <c r="Z80" s="23">
        <f>IF(ISBLANK($O80),IF(ISBLANK(Y80),"",INDEX(Classes!$O$3:$O$17,MATCH(Results!Y80,Classes!$N$3:$N$17,0),1)),"")</f>
        <v>5</v>
      </c>
      <c r="AA80" s="21"/>
      <c r="AB80" s="20" t="s">
        <v>163</v>
      </c>
      <c r="AC80" s="23">
        <f>IF(ISBLANK($O80),IF(ISBLANK(AB80),"",INDEX(Classes!$O$3:$O$17,MATCH(Results!AB80,Classes!$N$3:$N$17,0),1)),"")</f>
        <v>2</v>
      </c>
      <c r="AD80" s="24">
        <f t="shared" si="39"/>
        <v>13</v>
      </c>
      <c r="AE80" s="22">
        <f t="shared" si="40"/>
        <v>7</v>
      </c>
      <c r="AF80" s="22" t="str">
        <f t="shared" si="43"/>
        <v/>
      </c>
    </row>
    <row r="81" spans="1:32" x14ac:dyDescent="0.25">
      <c r="A81" t="str">
        <f t="shared" si="44"/>
        <v>413</v>
      </c>
      <c r="B81" t="str">
        <f t="shared" si="45"/>
        <v>48</v>
      </c>
      <c r="C81" t="str">
        <f t="shared" si="46"/>
        <v>420</v>
      </c>
      <c r="D81" s="14">
        <f t="shared" si="47"/>
        <v>13</v>
      </c>
      <c r="E81" s="14">
        <f t="shared" si="48"/>
        <v>8</v>
      </c>
      <c r="F81" s="15">
        <f t="shared" si="49"/>
        <v>20</v>
      </c>
      <c r="G81" s="64"/>
      <c r="H81" s="20"/>
      <c r="I81" s="20"/>
      <c r="J81" s="20"/>
      <c r="K81" s="56"/>
      <c r="L81" s="71"/>
      <c r="M81" s="14" t="s">
        <v>76</v>
      </c>
      <c r="N81" s="17">
        <v>4</v>
      </c>
      <c r="O81" s="14"/>
      <c r="P81" s="20">
        <v>67</v>
      </c>
      <c r="Q81" s="14" t="s">
        <v>215</v>
      </c>
      <c r="R81" s="14" t="s">
        <v>348</v>
      </c>
      <c r="S81" s="14" t="s">
        <v>150</v>
      </c>
      <c r="T81" s="59">
        <v>343865</v>
      </c>
      <c r="U81" s="21" t="s">
        <v>349</v>
      </c>
      <c r="V81" s="20" t="s">
        <v>48</v>
      </c>
      <c r="W81" s="23">
        <f>IF(ISBLANK(O81),IF(ISBLANK(V81),"",INDEX(Classes!$O$3:$O$17,MATCH(Results!V81,Classes!$N$3:$N$17,0),1)),"")</f>
        <v>7</v>
      </c>
      <c r="X81" s="21"/>
      <c r="Y81" s="20" t="s">
        <v>49</v>
      </c>
      <c r="Z81" s="23">
        <f>IF(ISBLANK($O81),IF(ISBLANK(Y81),"",INDEX(Classes!$O$3:$O$17,MATCH(Results!Y81,Classes!$N$3:$N$17,0),1)),"")</f>
        <v>6</v>
      </c>
      <c r="AA81" s="21"/>
      <c r="AB81" s="20" t="s">
        <v>50</v>
      </c>
      <c r="AC81" s="23">
        <f>IF(ISBLANK($O81),IF(ISBLANK(AB81),"",INDEX(Classes!$O$3:$O$17,MATCH(Results!AB81,Classes!$N$3:$N$17,0),1)),"")</f>
        <v>5</v>
      </c>
      <c r="AD81" s="24">
        <f t="shared" si="39"/>
        <v>18</v>
      </c>
      <c r="AE81" s="22">
        <f t="shared" si="40"/>
        <v>4</v>
      </c>
      <c r="AF81" s="22" t="str">
        <f t="shared" si="43"/>
        <v>1 Qs</v>
      </c>
    </row>
    <row r="82" spans="1:32" x14ac:dyDescent="0.25">
      <c r="A82" t="str">
        <f t="shared" si="44"/>
        <v>414</v>
      </c>
      <c r="B82" t="str">
        <f t="shared" si="45"/>
        <v>49</v>
      </c>
      <c r="C82" t="str">
        <f t="shared" si="46"/>
        <v>41</v>
      </c>
      <c r="D82" s="14">
        <f t="shared" si="47"/>
        <v>14</v>
      </c>
      <c r="E82" s="14">
        <f t="shared" si="48"/>
        <v>9</v>
      </c>
      <c r="F82" s="15">
        <f t="shared" si="49"/>
        <v>1</v>
      </c>
      <c r="G82" s="67"/>
      <c r="H82" s="45"/>
      <c r="I82" s="45" t="s">
        <v>44</v>
      </c>
      <c r="J82" s="45"/>
      <c r="K82" s="58"/>
      <c r="L82" s="75"/>
      <c r="M82" s="46" t="s">
        <v>351</v>
      </c>
      <c r="N82" s="47">
        <v>4</v>
      </c>
      <c r="O82" s="46" t="s">
        <v>88</v>
      </c>
      <c r="P82" s="45">
        <v>85</v>
      </c>
      <c r="Q82" s="46" t="s">
        <v>291</v>
      </c>
      <c r="R82" s="46" t="s">
        <v>292</v>
      </c>
      <c r="S82" s="46" t="s">
        <v>150</v>
      </c>
      <c r="T82" s="61"/>
      <c r="U82" s="49"/>
      <c r="V82" s="45" t="s">
        <v>45</v>
      </c>
      <c r="W82" s="50" t="str">
        <f>IF(ISBLANK(O82),IF(ISBLANK(V82),"",INDEX(Classes!$O$3:$O$17,MATCH(Results!V82,Classes!$N$3:$N$17,0),1)),"")</f>
        <v/>
      </c>
      <c r="X82" s="49"/>
      <c r="Y82" s="45" t="s">
        <v>49</v>
      </c>
      <c r="Z82" s="50" t="str">
        <f>IF(ISBLANK($O82),IF(ISBLANK(Y82),"",INDEX(Classes!$O$3:$O$17,MATCH(Results!Y82,Classes!$N$3:$N$17,0),1)),"")</f>
        <v/>
      </c>
      <c r="AA82" s="49"/>
      <c r="AB82" s="45" t="s">
        <v>47</v>
      </c>
      <c r="AC82" s="50" t="str">
        <f>IF(ISBLANK($O82),IF(ISBLANK(AB82),"",INDEX(Classes!$O$3:$O$17,MATCH(Results!AB82,Classes!$N$3:$N$17,0),1)),"")</f>
        <v/>
      </c>
      <c r="AD82" s="51">
        <f t="shared" si="39"/>
        <v>0</v>
      </c>
      <c r="AE82" s="52" t="str">
        <f t="shared" si="40"/>
        <v/>
      </c>
      <c r="AF82" s="52" t="str">
        <f t="shared" si="43"/>
        <v/>
      </c>
    </row>
    <row r="83" spans="1:32" x14ac:dyDescent="0.25">
      <c r="A83" t="str">
        <f t="shared" si="44"/>
        <v>415</v>
      </c>
      <c r="B83" t="str">
        <f t="shared" si="45"/>
        <v>410</v>
      </c>
      <c r="C83" t="str">
        <f t="shared" si="46"/>
        <v>42</v>
      </c>
      <c r="D83" s="14">
        <f t="shared" si="47"/>
        <v>15</v>
      </c>
      <c r="E83" s="14">
        <f t="shared" si="48"/>
        <v>10</v>
      </c>
      <c r="F83" s="15">
        <f t="shared" si="49"/>
        <v>2</v>
      </c>
      <c r="G83" s="67"/>
      <c r="H83" s="45"/>
      <c r="I83" s="45"/>
      <c r="J83" s="45"/>
      <c r="K83" s="58"/>
      <c r="L83" s="75"/>
      <c r="M83" s="46" t="s">
        <v>351</v>
      </c>
      <c r="N83" s="47">
        <v>4</v>
      </c>
      <c r="O83" s="46" t="s">
        <v>88</v>
      </c>
      <c r="P83" s="45">
        <v>61</v>
      </c>
      <c r="Q83" s="46" t="s">
        <v>295</v>
      </c>
      <c r="R83" s="46" t="s">
        <v>296</v>
      </c>
      <c r="S83" s="46" t="s">
        <v>79</v>
      </c>
      <c r="T83" s="61"/>
      <c r="U83" s="49"/>
      <c r="V83" s="45"/>
      <c r="W83" s="50" t="str">
        <f>IF(ISBLANK(O83),IF(ISBLANK(V83),"",INDEX(Classes!$O$3:$O$17,MATCH(Results!V83,Classes!$N$3:$N$17,0),1)),"")</f>
        <v/>
      </c>
      <c r="X83" s="49"/>
      <c r="Y83" s="45"/>
      <c r="Z83" s="50" t="str">
        <f>IF(ISBLANK($O83),IF(ISBLANK(Y83),"",INDEX(Classes!$O$3:$O$17,MATCH(Results!Y83,Classes!$N$3:$N$17,0),1)),"")</f>
        <v/>
      </c>
      <c r="AA83" s="49"/>
      <c r="AB83" s="45"/>
      <c r="AC83" s="50" t="str">
        <f>IF(ISBLANK($O83),IF(ISBLANK(AB83),"",INDEX(Classes!$O$3:$O$17,MATCH(Results!AB83,Classes!$N$3:$N$17,0),1)),"")</f>
        <v/>
      </c>
      <c r="AD83" s="51">
        <f t="shared" si="39"/>
        <v>0</v>
      </c>
      <c r="AE83" s="52" t="str">
        <f t="shared" si="40"/>
        <v/>
      </c>
      <c r="AF83" s="52" t="str">
        <f t="shared" si="43"/>
        <v/>
      </c>
    </row>
    <row r="84" spans="1:32" x14ac:dyDescent="0.25">
      <c r="A84" t="str">
        <f t="shared" si="44"/>
        <v>416</v>
      </c>
      <c r="B84" t="str">
        <f t="shared" si="45"/>
        <v>411</v>
      </c>
      <c r="C84" t="str">
        <f t="shared" si="46"/>
        <v>43</v>
      </c>
      <c r="D84" s="14">
        <f t="shared" si="47"/>
        <v>16</v>
      </c>
      <c r="E84" s="14">
        <f t="shared" si="48"/>
        <v>11</v>
      </c>
      <c r="F84" s="15">
        <f t="shared" si="49"/>
        <v>3</v>
      </c>
      <c r="G84" s="64"/>
      <c r="H84" s="20"/>
      <c r="I84" s="20"/>
      <c r="J84" s="20"/>
      <c r="K84" s="20"/>
      <c r="L84" s="73"/>
      <c r="M84" s="14" t="s">
        <v>76</v>
      </c>
      <c r="N84" s="17">
        <v>4</v>
      </c>
      <c r="O84" s="14"/>
      <c r="P84" s="20">
        <v>21</v>
      </c>
      <c r="Q84" s="14" t="s">
        <v>286</v>
      </c>
      <c r="R84" s="14" t="s">
        <v>287</v>
      </c>
      <c r="S84" s="14" t="s">
        <v>176</v>
      </c>
      <c r="T84" s="59">
        <v>350996</v>
      </c>
      <c r="U84" s="21" t="s">
        <v>349</v>
      </c>
      <c r="V84" s="20" t="s">
        <v>47</v>
      </c>
      <c r="W84" s="23">
        <f>IF(ISBLANK(O84),IF(ISBLANK(V84),"",INDEX(Classes!$O$3:$O$17,MATCH(Results!V84,Classes!$N$3:$N$17,0),1)),"")</f>
        <v>8</v>
      </c>
      <c r="X84" s="21"/>
      <c r="Y84" s="20" t="s">
        <v>163</v>
      </c>
      <c r="Z84" s="23">
        <f>IF(ISBLANK($O84),IF(ISBLANK(Y84),"",INDEX(Classes!$O$3:$O$17,MATCH(Results!Y84,Classes!$N$3:$N$17,0),1)),"")</f>
        <v>2</v>
      </c>
      <c r="AA84" s="21" t="s">
        <v>349</v>
      </c>
      <c r="AB84" s="20" t="s">
        <v>47</v>
      </c>
      <c r="AC84" s="23">
        <f>IF(ISBLANK($O84),IF(ISBLANK(AB84),"",INDEX(Classes!$O$3:$O$17,MATCH(Results!AB84,Classes!$N$3:$N$17,0),1)),"")</f>
        <v>8</v>
      </c>
      <c r="AD84" s="24">
        <f t="shared" si="39"/>
        <v>18</v>
      </c>
      <c r="AE84" s="22">
        <f t="shared" si="40"/>
        <v>4</v>
      </c>
      <c r="AF84" s="22" t="str">
        <f t="shared" si="43"/>
        <v>2 Qs</v>
      </c>
    </row>
    <row r="85" spans="1:32" x14ac:dyDescent="0.25">
      <c r="A85" t="str">
        <f t="shared" si="44"/>
        <v>417</v>
      </c>
      <c r="B85" t="str">
        <f t="shared" si="45"/>
        <v>412</v>
      </c>
      <c r="C85" t="str">
        <f t="shared" si="46"/>
        <v>44</v>
      </c>
      <c r="D85" s="14">
        <f t="shared" si="47"/>
        <v>17</v>
      </c>
      <c r="E85" s="14">
        <f t="shared" si="48"/>
        <v>12</v>
      </c>
      <c r="F85" s="15">
        <f t="shared" si="49"/>
        <v>4</v>
      </c>
      <c r="G85" s="64"/>
      <c r="H85" s="20"/>
      <c r="I85" s="20"/>
      <c r="J85" s="20"/>
      <c r="K85" s="20"/>
      <c r="L85" s="73"/>
      <c r="M85" s="14" t="s">
        <v>76</v>
      </c>
      <c r="N85" s="17">
        <v>4</v>
      </c>
      <c r="O85" s="14"/>
      <c r="P85" s="20">
        <v>88</v>
      </c>
      <c r="Q85" s="14" t="s">
        <v>119</v>
      </c>
      <c r="R85" s="14" t="s">
        <v>341</v>
      </c>
      <c r="S85" s="14" t="s">
        <v>148</v>
      </c>
      <c r="T85" s="59">
        <v>347502</v>
      </c>
      <c r="U85" s="21"/>
      <c r="V85" s="20" t="s">
        <v>161</v>
      </c>
      <c r="W85" s="23">
        <f>IF(ISBLANK(O85),IF(ISBLANK(V85),"",INDEX(Classes!$O$3:$O$17,MATCH(Results!V85,Classes!$N$3:$N$17,0),1)),"")</f>
        <v>4</v>
      </c>
      <c r="X85" s="21"/>
      <c r="Y85" s="20" t="s">
        <v>162</v>
      </c>
      <c r="Z85" s="23">
        <f>IF(ISBLANK($O85),IF(ISBLANK(Y85),"",INDEX(Classes!$O$3:$O$17,MATCH(Results!Y85,Classes!$N$3:$N$17,0),1)),"")</f>
        <v>3</v>
      </c>
      <c r="AA85" s="21"/>
      <c r="AB85" s="20"/>
      <c r="AC85" s="23" t="str">
        <f>IF(ISBLANK($O85),IF(ISBLANK(AB85),"",INDEX(Classes!$O$3:$O$17,MATCH(Results!AB85,Classes!$N$3:$N$17,0),1)),"")</f>
        <v/>
      </c>
      <c r="AD85" s="24">
        <f t="shared" si="39"/>
        <v>7</v>
      </c>
      <c r="AE85" s="22">
        <f t="shared" si="40"/>
        <v>9</v>
      </c>
      <c r="AF85" s="22" t="str">
        <f t="shared" si="43"/>
        <v/>
      </c>
    </row>
    <row r="86" spans="1:32" x14ac:dyDescent="0.25">
      <c r="A86" t="str">
        <f t="shared" si="44"/>
        <v>418</v>
      </c>
      <c r="B86" t="str">
        <f t="shared" si="45"/>
        <v>413</v>
      </c>
      <c r="C86" t="str">
        <f t="shared" si="46"/>
        <v>45</v>
      </c>
      <c r="D86" s="14">
        <f t="shared" si="47"/>
        <v>18</v>
      </c>
      <c r="E86" s="14">
        <f t="shared" si="48"/>
        <v>13</v>
      </c>
      <c r="F86" s="15">
        <f t="shared" si="49"/>
        <v>5</v>
      </c>
      <c r="G86" s="67"/>
      <c r="H86" s="45"/>
      <c r="I86" s="45"/>
      <c r="J86" s="45"/>
      <c r="K86" s="58"/>
      <c r="L86" s="75"/>
      <c r="M86" s="46" t="s">
        <v>351</v>
      </c>
      <c r="N86" s="47">
        <v>4</v>
      </c>
      <c r="O86" s="46" t="s">
        <v>88</v>
      </c>
      <c r="P86" s="45">
        <v>90</v>
      </c>
      <c r="Q86" s="46" t="s">
        <v>293</v>
      </c>
      <c r="R86" s="46" t="s">
        <v>343</v>
      </c>
      <c r="S86" s="46" t="s">
        <v>150</v>
      </c>
      <c r="T86" s="61"/>
      <c r="U86" s="49"/>
      <c r="V86" s="45"/>
      <c r="W86" s="50" t="str">
        <f>IF(ISBLANK(O86),IF(ISBLANK(V86),"",INDEX(Classes!$O$3:$O$17,MATCH(Results!V86,Classes!$N$3:$N$17,0),1)),"")</f>
        <v/>
      </c>
      <c r="X86" s="49"/>
      <c r="Y86" s="45"/>
      <c r="Z86" s="50" t="str">
        <f>IF(ISBLANK($O86),IF(ISBLANK(Y86),"",INDEX(Classes!$O$3:$O$17,MATCH(Results!Y86,Classes!$N$3:$N$17,0),1)),"")</f>
        <v/>
      </c>
      <c r="AA86" s="49"/>
      <c r="AB86" s="45"/>
      <c r="AC86" s="50" t="str">
        <f>IF(ISBLANK($O86),IF(ISBLANK(AB86),"",INDEX(Classes!$O$3:$O$17,MATCH(Results!AB86,Classes!$N$3:$N$17,0),1)),"")</f>
        <v/>
      </c>
      <c r="AD86" s="51">
        <f t="shared" si="39"/>
        <v>0</v>
      </c>
      <c r="AE86" s="52" t="str">
        <f t="shared" si="40"/>
        <v/>
      </c>
      <c r="AF86" s="52" t="str">
        <f t="shared" si="43"/>
        <v/>
      </c>
    </row>
    <row r="87" spans="1:32" x14ac:dyDescent="0.25">
      <c r="A87" t="str">
        <f t="shared" si="44"/>
        <v>419</v>
      </c>
      <c r="B87" t="str">
        <f t="shared" si="45"/>
        <v>414</v>
      </c>
      <c r="C87" t="str">
        <f t="shared" si="46"/>
        <v>46</v>
      </c>
      <c r="D87" s="14">
        <f t="shared" si="47"/>
        <v>19</v>
      </c>
      <c r="E87" s="14">
        <f t="shared" si="48"/>
        <v>14</v>
      </c>
      <c r="F87" s="15">
        <f t="shared" si="49"/>
        <v>6</v>
      </c>
      <c r="G87" s="65"/>
      <c r="H87" s="53"/>
      <c r="I87" s="53"/>
      <c r="J87" s="53"/>
      <c r="K87" s="53" t="s">
        <v>350</v>
      </c>
      <c r="L87" s="162"/>
      <c r="M87" s="54" t="s">
        <v>76</v>
      </c>
      <c r="N87" s="55">
        <v>4</v>
      </c>
      <c r="O87" s="54"/>
      <c r="P87" s="53">
        <v>91</v>
      </c>
      <c r="Q87" s="54" t="s">
        <v>344</v>
      </c>
      <c r="R87" s="54" t="s">
        <v>345</v>
      </c>
      <c r="S87" s="54" t="s">
        <v>176</v>
      </c>
      <c r="T87" s="59"/>
      <c r="U87" s="21"/>
      <c r="V87" s="20"/>
      <c r="W87" s="23" t="str">
        <f>IF(ISBLANK(O87),IF(ISBLANK(V87),"",INDEX(Classes!$O$3:$O$17,MATCH(Results!V87,Classes!$N$3:$N$17,0),1)),"")</f>
        <v/>
      </c>
      <c r="X87" s="21"/>
      <c r="Y87" s="20"/>
      <c r="Z87" s="23" t="str">
        <f>IF(ISBLANK($O87),IF(ISBLANK(Y87),"",INDEX(Classes!$O$3:$O$17,MATCH(Results!Y87,Classes!$N$3:$N$17,0),1)),"")</f>
        <v/>
      </c>
      <c r="AA87" s="21"/>
      <c r="AB87" s="20"/>
      <c r="AC87" s="23" t="str">
        <f>IF(ISBLANK($O87),IF(ISBLANK(AB87),"",INDEX(Classes!$O$3:$O$17,MATCH(Results!AB87,Classes!$N$3:$N$17,0),1)),"")</f>
        <v/>
      </c>
      <c r="AD87" s="24">
        <f t="shared" ref="AD87:AD88" si="50">SUM(W87,Z87,AC87)</f>
        <v>0</v>
      </c>
      <c r="AE87" s="22" t="str">
        <f t="shared" si="40"/>
        <v/>
      </c>
      <c r="AF87" s="22" t="str">
        <f t="shared" ref="AF87:AF88" si="51">IF(ISBLANK(O87),IF(COUNTIF(U87:AC87,"C")=0,"",COUNTIF(U87:AC87,"C")&amp;" Qs"),"")</f>
        <v/>
      </c>
    </row>
    <row r="88" spans="1:32" x14ac:dyDescent="0.25">
      <c r="A88" t="str">
        <f t="shared" si="44"/>
        <v>420</v>
      </c>
      <c r="B88" t="str">
        <f t="shared" si="45"/>
        <v>415</v>
      </c>
      <c r="C88" t="str">
        <f t="shared" si="46"/>
        <v>47</v>
      </c>
      <c r="D88" s="14">
        <f t="shared" si="47"/>
        <v>20</v>
      </c>
      <c r="E88" s="14">
        <f t="shared" si="48"/>
        <v>15</v>
      </c>
      <c r="F88" s="15">
        <f t="shared" si="49"/>
        <v>7</v>
      </c>
      <c r="G88" s="67"/>
      <c r="H88" s="45"/>
      <c r="I88" s="45"/>
      <c r="J88" s="45"/>
      <c r="K88" s="58"/>
      <c r="L88" s="75"/>
      <c r="M88" s="46" t="s">
        <v>351</v>
      </c>
      <c r="N88" s="47">
        <v>4</v>
      </c>
      <c r="O88" s="46" t="s">
        <v>88</v>
      </c>
      <c r="P88" s="45">
        <v>92</v>
      </c>
      <c r="Q88" s="46" t="s">
        <v>346</v>
      </c>
      <c r="R88" s="46" t="s">
        <v>347</v>
      </c>
      <c r="S88" s="46" t="s">
        <v>234</v>
      </c>
      <c r="T88" s="61"/>
      <c r="U88" s="49"/>
      <c r="V88" s="45" t="s">
        <v>164</v>
      </c>
      <c r="W88" s="50" t="str">
        <f>IF(ISBLANK(O88),IF(ISBLANK(V88),"",INDEX(Classes!$O$3:$O$17,MATCH(Results!V88,Classes!$N$3:$N$17,0),1)),"")</f>
        <v/>
      </c>
      <c r="X88" s="49"/>
      <c r="Y88" s="45" t="s">
        <v>162</v>
      </c>
      <c r="Z88" s="50" t="str">
        <f>IF(ISBLANK($O88),IF(ISBLANK(Y88),"",INDEX(Classes!$O$3:$O$17,MATCH(Results!Y88,Classes!$N$3:$N$17,0),1)),"")</f>
        <v/>
      </c>
      <c r="AA88" s="49"/>
      <c r="AB88" s="45"/>
      <c r="AC88" s="50" t="str">
        <f>IF(ISBLANK($O88),IF(ISBLANK(AB88),"",INDEX(Classes!$O$3:$O$17,MATCH(Results!AB88,Classes!$N$3:$N$17,0),1)),"")</f>
        <v/>
      </c>
      <c r="AD88" s="51">
        <f t="shared" si="50"/>
        <v>0</v>
      </c>
      <c r="AE88" s="52" t="str">
        <f t="shared" si="40"/>
        <v/>
      </c>
      <c r="AF88" s="52" t="str">
        <f t="shared" si="51"/>
        <v/>
      </c>
    </row>
    <row r="89" spans="1:32" x14ac:dyDescent="0.25">
      <c r="A89" t="str">
        <f t="shared" si="44"/>
        <v>420</v>
      </c>
      <c r="B89" t="str">
        <f t="shared" si="45"/>
        <v>415</v>
      </c>
      <c r="C89" t="str">
        <f t="shared" si="46"/>
        <v>47</v>
      </c>
      <c r="D89" s="14">
        <f t="shared" si="47"/>
        <v>20</v>
      </c>
      <c r="E89" s="14">
        <f t="shared" si="48"/>
        <v>15</v>
      </c>
      <c r="F89" s="15">
        <f t="shared" si="49"/>
        <v>7</v>
      </c>
      <c r="G89" s="64"/>
      <c r="H89" s="20"/>
      <c r="I89" s="20"/>
      <c r="J89" s="20"/>
      <c r="K89" s="20"/>
      <c r="L89" s="73"/>
      <c r="M89" s="14"/>
      <c r="N89" s="17">
        <f>N86</f>
        <v>4</v>
      </c>
      <c r="O89" s="14"/>
      <c r="P89" s="14"/>
      <c r="Q89" s="14"/>
      <c r="R89" s="14"/>
      <c r="S89" s="14"/>
      <c r="T89" s="15"/>
      <c r="U89" s="21"/>
      <c r="V89" s="20"/>
      <c r="W89" s="23"/>
      <c r="X89" s="21"/>
      <c r="Y89" s="20"/>
      <c r="Z89" s="23" t="str">
        <f>IF(ISBLANK($O89),IF(ISBLANK(Y89),"",INDEX(Classes!$O$3:$O$17,MATCH(Results!Y89,Classes!$N$3:$N$17,0),1)),"")</f>
        <v/>
      </c>
      <c r="AA89" s="21"/>
      <c r="AB89" s="20"/>
      <c r="AC89" s="23" t="str">
        <f>IF(ISBLANK($O89),IF(ISBLANK(AB89),"",INDEX(Classes!$O$3:$O$17,MATCH(Results!AB89,Classes!$N$3:$N$17,0),1)),"")</f>
        <v/>
      </c>
      <c r="AD89" s="24">
        <f t="shared" si="39"/>
        <v>0</v>
      </c>
      <c r="AE89" s="22" t="str">
        <f t="shared" si="40"/>
        <v/>
      </c>
      <c r="AF89" s="22" t="str">
        <f t="shared" si="43"/>
        <v/>
      </c>
    </row>
    <row r="90" spans="1:32" x14ac:dyDescent="0.25">
      <c r="D90" s="10"/>
      <c r="E90" s="10"/>
      <c r="F90" s="11"/>
      <c r="G90" s="66"/>
      <c r="H90" s="19"/>
      <c r="I90" s="19"/>
      <c r="J90" s="19"/>
      <c r="K90" s="19"/>
      <c r="L90" s="74"/>
      <c r="M90" s="10"/>
      <c r="N90" s="18" t="str">
        <f>Classes!$A$7</f>
        <v>Class 5 Official 13 - 26 yrs 80cm</v>
      </c>
      <c r="O90" s="10"/>
      <c r="P90" s="10"/>
      <c r="Q90" s="10"/>
      <c r="R90" s="10"/>
      <c r="S90" s="10"/>
      <c r="T90" s="11"/>
      <c r="U90" s="12"/>
      <c r="V90" s="10"/>
      <c r="W90" s="13"/>
      <c r="X90" s="12"/>
      <c r="Y90" s="10"/>
      <c r="Z90" s="13"/>
      <c r="AA90" s="12"/>
      <c r="AB90" s="10"/>
      <c r="AC90" s="13"/>
      <c r="AD90" s="16"/>
      <c r="AE90" s="16"/>
      <c r="AF90" s="16"/>
    </row>
    <row r="91" spans="1:32" x14ac:dyDescent="0.25">
      <c r="A91" t="str">
        <f t="shared" ref="A91:A108" si="52">$N$91&amp;D91</f>
        <v>51</v>
      </c>
      <c r="B91" t="str">
        <f t="shared" ref="B91:B108" si="53">$N$91&amp;E91</f>
        <v>513</v>
      </c>
      <c r="C91" t="str">
        <f t="shared" ref="C91:C108" si="54">$N$91&amp;F91</f>
        <v>56</v>
      </c>
      <c r="D91" s="14">
        <f t="shared" ref="D91:D108" si="55">IF(ISBLANK(P91),D90,IF(G91="**",1,1+D90))</f>
        <v>1</v>
      </c>
      <c r="E91" s="14">
        <f>IF(ISBLANK(P91),0,IF(H91="**",1,1+E110))</f>
        <v>13</v>
      </c>
      <c r="F91" s="15">
        <f>IF(ISBLANK(P91),0,IF(I91="**",1,1+F110))</f>
        <v>6</v>
      </c>
      <c r="G91" s="64" t="s">
        <v>44</v>
      </c>
      <c r="H91" s="20"/>
      <c r="I91" s="20"/>
      <c r="J91" s="20"/>
      <c r="K91" s="56"/>
      <c r="L91" s="71"/>
      <c r="M91" s="14" t="s">
        <v>76</v>
      </c>
      <c r="N91" s="17">
        <v>5</v>
      </c>
      <c r="O91" s="14"/>
      <c r="P91" s="20">
        <v>24</v>
      </c>
      <c r="Q91" s="14" t="s">
        <v>106</v>
      </c>
      <c r="R91" s="14" t="s">
        <v>217</v>
      </c>
      <c r="S91" s="14"/>
      <c r="T91" s="59"/>
      <c r="U91" s="21"/>
      <c r="V91" s="20" t="s">
        <v>163</v>
      </c>
      <c r="W91" s="23">
        <f>IF(ISBLANK(O91),IF(ISBLANK(V91),"",INDEX(Classes!$O$3:$O$17,MATCH(Results!V91,Classes!$N$3:$N$17,0),1)),"")</f>
        <v>2</v>
      </c>
      <c r="X91" s="21" t="s">
        <v>349</v>
      </c>
      <c r="Y91" s="20" t="s">
        <v>50</v>
      </c>
      <c r="Z91" s="23">
        <f>IF(ISBLANK($O91),IF(ISBLANK(Y91),"",INDEX(Classes!$O$3:$O$17,MATCH(Results!Y91,Classes!$N$3:$N$17,0),1)),"")</f>
        <v>5</v>
      </c>
      <c r="AA91" s="21" t="s">
        <v>349</v>
      </c>
      <c r="AB91" s="20" t="s">
        <v>49</v>
      </c>
      <c r="AC91" s="23">
        <f>IF(ISBLANK($O91),IF(ISBLANK(AB91),"",INDEX(Classes!$O$3:$O$17,MATCH(Results!AB91,Classes!$N$3:$N$17,0),1)),"")</f>
        <v>6</v>
      </c>
      <c r="AD91" s="24">
        <f t="shared" ref="AD91:AD108" si="56">SUM(W91,Z91,AC91)</f>
        <v>13</v>
      </c>
      <c r="AE91" s="22">
        <f t="shared" ref="AE91:AE108" si="57">IF(AD91=0,"",RANK(AD91,$AD$91:$AD$110))</f>
        <v>6</v>
      </c>
      <c r="AF91" s="22" t="str">
        <f t="shared" ref="AF91:AF108" si="58">IF(ISBLANK(O91),IF(COUNTIF(U91:AC91,"C")=0,"",COUNTIF(U91:AC91,"C")&amp;" Qs"),"")</f>
        <v>2 Qs</v>
      </c>
    </row>
    <row r="92" spans="1:32" x14ac:dyDescent="0.25">
      <c r="A92" t="str">
        <f t="shared" si="52"/>
        <v>52</v>
      </c>
      <c r="B92" t="str">
        <f t="shared" si="53"/>
        <v>514</v>
      </c>
      <c r="C92" t="str">
        <f t="shared" si="54"/>
        <v>57</v>
      </c>
      <c r="D92" s="14">
        <f t="shared" si="55"/>
        <v>2</v>
      </c>
      <c r="E92" s="14">
        <f t="shared" ref="E92:E108" si="59">IF(ISBLANK(P92),E91,IF(H92="**",1,1+E91))</f>
        <v>14</v>
      </c>
      <c r="F92" s="15">
        <f t="shared" ref="F92:F108" si="60">IF(ISBLANK(P92),F91,IF(I92="**",1,1+F91))</f>
        <v>7</v>
      </c>
      <c r="G92" s="64"/>
      <c r="H92" s="20"/>
      <c r="I92" s="20"/>
      <c r="J92" s="20"/>
      <c r="K92" s="56"/>
      <c r="L92" s="71"/>
      <c r="M92" s="14" t="s">
        <v>76</v>
      </c>
      <c r="N92" s="17">
        <f t="shared" ref="N92:N107" si="61">N91</f>
        <v>5</v>
      </c>
      <c r="O92" s="14"/>
      <c r="P92" s="20">
        <v>73</v>
      </c>
      <c r="Q92" s="14" t="s">
        <v>102</v>
      </c>
      <c r="R92" s="14" t="s">
        <v>103</v>
      </c>
      <c r="S92" s="14" t="s">
        <v>104</v>
      </c>
      <c r="T92" s="59">
        <v>331728</v>
      </c>
      <c r="U92" s="21"/>
      <c r="V92" s="20"/>
      <c r="W92" s="23" t="str">
        <f>IF(ISBLANK(O92),IF(ISBLANK(V92),"",INDEX(Classes!$O$3:$O$17,MATCH(Results!V92,Classes!$N$3:$N$17,0),1)),"")</f>
        <v/>
      </c>
      <c r="X92" s="21"/>
      <c r="Y92" s="20"/>
      <c r="Z92" s="23" t="str">
        <f>IF(ISBLANK($O92),IF(ISBLANK(Y92),"",INDEX(Classes!$O$3:$O$17,MATCH(Results!Y92,Classes!$N$3:$N$17,0),1)),"")</f>
        <v/>
      </c>
      <c r="AA92" s="21"/>
      <c r="AB92" s="20"/>
      <c r="AC92" s="23" t="str">
        <f>IF(ISBLANK($O92),IF(ISBLANK(AB92),"",INDEX(Classes!$O$3:$O$17,MATCH(Results!AB92,Classes!$N$3:$N$17,0),1)),"")</f>
        <v/>
      </c>
      <c r="AD92" s="24">
        <f t="shared" si="56"/>
        <v>0</v>
      </c>
      <c r="AE92" s="22" t="str">
        <f t="shared" si="57"/>
        <v/>
      </c>
      <c r="AF92" s="22" t="str">
        <f t="shared" si="58"/>
        <v/>
      </c>
    </row>
    <row r="93" spans="1:32" x14ac:dyDescent="0.25">
      <c r="A93" t="str">
        <f t="shared" si="52"/>
        <v>53</v>
      </c>
      <c r="B93" t="str">
        <f t="shared" si="53"/>
        <v>515</v>
      </c>
      <c r="C93" t="str">
        <f t="shared" si="54"/>
        <v>58</v>
      </c>
      <c r="D93" s="14">
        <f t="shared" si="55"/>
        <v>3</v>
      </c>
      <c r="E93" s="14">
        <f t="shared" si="59"/>
        <v>15</v>
      </c>
      <c r="F93" s="15">
        <f t="shared" si="60"/>
        <v>8</v>
      </c>
      <c r="G93" s="64"/>
      <c r="H93" s="20"/>
      <c r="I93" s="20"/>
      <c r="J93" s="20"/>
      <c r="K93" s="56"/>
      <c r="L93" s="71"/>
      <c r="M93" s="14" t="s">
        <v>76</v>
      </c>
      <c r="N93" s="17">
        <f t="shared" si="61"/>
        <v>5</v>
      </c>
      <c r="O93" s="14"/>
      <c r="P93" s="20">
        <v>30</v>
      </c>
      <c r="Q93" s="14" t="s">
        <v>96</v>
      </c>
      <c r="R93" s="14" t="s">
        <v>218</v>
      </c>
      <c r="S93" s="14" t="s">
        <v>176</v>
      </c>
      <c r="T93" s="59">
        <v>345590</v>
      </c>
      <c r="U93" s="21" t="s">
        <v>349</v>
      </c>
      <c r="V93" s="20" t="s">
        <v>48</v>
      </c>
      <c r="W93" s="23">
        <f>IF(ISBLANK(O93),IF(ISBLANK(V93),"",INDEX(Classes!$O$3:$O$17,MATCH(Results!V93,Classes!$N$3:$N$17,0),1)),"")</f>
        <v>7</v>
      </c>
      <c r="X93" s="21"/>
      <c r="Y93" s="20" t="s">
        <v>161</v>
      </c>
      <c r="Z93" s="23">
        <f>IF(ISBLANK($O93),IF(ISBLANK(Y93),"",INDEX(Classes!$O$3:$O$17,MATCH(Results!Y93,Classes!$N$3:$N$17,0),1)),"")</f>
        <v>4</v>
      </c>
      <c r="AA93" s="21"/>
      <c r="AB93" s="20"/>
      <c r="AC93" s="23" t="str">
        <f>IF(ISBLANK($O93),IF(ISBLANK(AB93),"",INDEX(Classes!$O$3:$O$17,MATCH(Results!AB93,Classes!$N$3:$N$17,0),1)),"")</f>
        <v/>
      </c>
      <c r="AD93" s="24">
        <f t="shared" si="56"/>
        <v>11</v>
      </c>
      <c r="AE93" s="22">
        <f t="shared" si="57"/>
        <v>9</v>
      </c>
      <c r="AF93" s="22" t="str">
        <f t="shared" si="58"/>
        <v>1 Qs</v>
      </c>
    </row>
    <row r="94" spans="1:32" x14ac:dyDescent="0.25">
      <c r="A94" t="str">
        <f t="shared" si="52"/>
        <v>54</v>
      </c>
      <c r="B94" t="str">
        <f t="shared" si="53"/>
        <v>516</v>
      </c>
      <c r="C94" t="str">
        <f t="shared" si="54"/>
        <v>59</v>
      </c>
      <c r="D94" s="14">
        <f t="shared" si="55"/>
        <v>4</v>
      </c>
      <c r="E94" s="14">
        <f t="shared" si="59"/>
        <v>16</v>
      </c>
      <c r="F94" s="15">
        <f t="shared" si="60"/>
        <v>9</v>
      </c>
      <c r="G94" s="64"/>
      <c r="H94" s="20"/>
      <c r="I94" s="20"/>
      <c r="J94" s="20"/>
      <c r="K94" s="56"/>
      <c r="L94" s="71"/>
      <c r="M94" s="14" t="s">
        <v>76</v>
      </c>
      <c r="N94" s="17">
        <f t="shared" si="61"/>
        <v>5</v>
      </c>
      <c r="O94" s="14"/>
      <c r="P94" s="20">
        <v>65</v>
      </c>
      <c r="Q94" s="14" t="s">
        <v>219</v>
      </c>
      <c r="R94" s="14" t="s">
        <v>220</v>
      </c>
      <c r="S94" s="14" t="s">
        <v>83</v>
      </c>
      <c r="T94" s="59"/>
      <c r="U94" s="21"/>
      <c r="V94" s="20"/>
      <c r="W94" s="23" t="str">
        <f>IF(ISBLANK(O94),IF(ISBLANK(V94),"",INDEX(Classes!$O$3:$O$17,MATCH(Results!V94,Classes!$N$3:$N$17,0),1)),"")</f>
        <v/>
      </c>
      <c r="X94" s="21" t="s">
        <v>349</v>
      </c>
      <c r="Y94" s="20" t="s">
        <v>47</v>
      </c>
      <c r="Z94" s="23">
        <f>IF(ISBLANK($O94),IF(ISBLANK(Y94),"",INDEX(Classes!$O$3:$O$17,MATCH(Results!Y94,Classes!$N$3:$N$17,0),1)),"")</f>
        <v>8</v>
      </c>
      <c r="AA94" s="21" t="s">
        <v>349</v>
      </c>
      <c r="AB94" s="20" t="s">
        <v>161</v>
      </c>
      <c r="AC94" s="23">
        <f>IF(ISBLANK($O94),IF(ISBLANK(AB94),"",INDEX(Classes!$O$3:$O$17,MATCH(Results!AB94,Classes!$N$3:$N$17,0),1)),"")</f>
        <v>4</v>
      </c>
      <c r="AD94" s="24">
        <f t="shared" si="56"/>
        <v>12</v>
      </c>
      <c r="AE94" s="22">
        <f t="shared" si="57"/>
        <v>8</v>
      </c>
      <c r="AF94" s="22" t="str">
        <f t="shared" si="58"/>
        <v>2 Qs</v>
      </c>
    </row>
    <row r="95" spans="1:32" x14ac:dyDescent="0.25">
      <c r="A95" t="str">
        <f t="shared" si="52"/>
        <v>55</v>
      </c>
      <c r="B95" t="str">
        <f t="shared" si="53"/>
        <v>517</v>
      </c>
      <c r="C95" t="str">
        <f t="shared" si="54"/>
        <v>510</v>
      </c>
      <c r="D95" s="14">
        <f t="shared" si="55"/>
        <v>5</v>
      </c>
      <c r="E95" s="14">
        <f t="shared" si="59"/>
        <v>17</v>
      </c>
      <c r="F95" s="15">
        <f t="shared" si="60"/>
        <v>10</v>
      </c>
      <c r="G95" s="64"/>
      <c r="H95" s="20"/>
      <c r="I95" s="20"/>
      <c r="J95" s="20"/>
      <c r="K95" s="57" t="s">
        <v>350</v>
      </c>
      <c r="L95" s="72"/>
      <c r="M95" s="14" t="s">
        <v>76</v>
      </c>
      <c r="N95" s="55">
        <f t="shared" si="61"/>
        <v>5</v>
      </c>
      <c r="O95" s="54"/>
      <c r="P95" s="53">
        <v>39</v>
      </c>
      <c r="Q95" s="54" t="s">
        <v>221</v>
      </c>
      <c r="R95" s="54" t="s">
        <v>222</v>
      </c>
      <c r="S95" s="54" t="s">
        <v>125</v>
      </c>
      <c r="T95" s="59">
        <v>342675</v>
      </c>
      <c r="U95" s="21"/>
      <c r="V95" s="20"/>
      <c r="W95" s="23" t="str">
        <f>IF(ISBLANK(O95),IF(ISBLANK(V95),"",INDEX(Classes!$O$3:$O$17,MATCH(Results!V95,Classes!$N$3:$N$17,0),1)),"")</f>
        <v/>
      </c>
      <c r="X95" s="21"/>
      <c r="Y95" s="20"/>
      <c r="Z95" s="23" t="str">
        <f>IF(ISBLANK($O95),IF(ISBLANK(Y95),"",INDEX(Classes!$O$3:$O$17,MATCH(Results!Y95,Classes!$N$3:$N$17,0),1)),"")</f>
        <v/>
      </c>
      <c r="AA95" s="21"/>
      <c r="AB95" s="20"/>
      <c r="AC95" s="23" t="str">
        <f>IF(ISBLANK($O95),IF(ISBLANK(AB95),"",INDEX(Classes!$O$3:$O$17,MATCH(Results!AB95,Classes!$N$3:$N$17,0),1)),"")</f>
        <v/>
      </c>
      <c r="AD95" s="24">
        <f t="shared" si="56"/>
        <v>0</v>
      </c>
      <c r="AE95" s="22" t="str">
        <f t="shared" si="57"/>
        <v/>
      </c>
      <c r="AF95" s="22" t="str">
        <f t="shared" si="58"/>
        <v/>
      </c>
    </row>
    <row r="96" spans="1:32" x14ac:dyDescent="0.25">
      <c r="A96" t="str">
        <f t="shared" si="52"/>
        <v>56</v>
      </c>
      <c r="B96" t="str">
        <f t="shared" si="53"/>
        <v>518</v>
      </c>
      <c r="C96" t="str">
        <f t="shared" si="54"/>
        <v>511</v>
      </c>
      <c r="D96" s="14">
        <f t="shared" si="55"/>
        <v>6</v>
      </c>
      <c r="E96" s="14">
        <f t="shared" si="59"/>
        <v>18</v>
      </c>
      <c r="F96" s="15">
        <f t="shared" si="60"/>
        <v>11</v>
      </c>
      <c r="G96" s="64"/>
      <c r="H96" s="20"/>
      <c r="I96" s="20"/>
      <c r="J96" s="20"/>
      <c r="K96" s="56"/>
      <c r="L96" s="71"/>
      <c r="M96" s="14" t="s">
        <v>76</v>
      </c>
      <c r="N96" s="17">
        <f t="shared" si="61"/>
        <v>5</v>
      </c>
      <c r="O96" s="14"/>
      <c r="P96" s="20">
        <v>80</v>
      </c>
      <c r="Q96" s="14" t="s">
        <v>223</v>
      </c>
      <c r="R96" s="14" t="s">
        <v>224</v>
      </c>
      <c r="S96" s="14" t="s">
        <v>125</v>
      </c>
      <c r="T96" s="59"/>
      <c r="U96" s="21"/>
      <c r="V96" s="20"/>
      <c r="W96" s="23" t="str">
        <f>IF(ISBLANK(O96),IF(ISBLANK(V96),"",INDEX(Classes!$O$3:$O$17,MATCH(Results!V96,Classes!$N$3:$N$17,0),1)),"")</f>
        <v/>
      </c>
      <c r="X96" s="21"/>
      <c r="Y96" s="20"/>
      <c r="Z96" s="23" t="str">
        <f>IF(ISBLANK($O96),IF(ISBLANK(Y96),"",INDEX(Classes!$O$3:$O$17,MATCH(Results!Y96,Classes!$N$3:$N$17,0),1)),"")</f>
        <v/>
      </c>
      <c r="AA96" s="21"/>
      <c r="AB96" s="20"/>
      <c r="AC96" s="23" t="str">
        <f>IF(ISBLANK($O96),IF(ISBLANK(AB96),"",INDEX(Classes!$O$3:$O$17,MATCH(Results!AB96,Classes!$N$3:$N$17,0),1)),"")</f>
        <v/>
      </c>
      <c r="AD96" s="24">
        <f t="shared" si="56"/>
        <v>0</v>
      </c>
      <c r="AE96" s="22" t="str">
        <f t="shared" si="57"/>
        <v/>
      </c>
      <c r="AF96" s="22" t="str">
        <f t="shared" si="58"/>
        <v/>
      </c>
    </row>
    <row r="97" spans="1:32" x14ac:dyDescent="0.25">
      <c r="A97" t="str">
        <f t="shared" si="52"/>
        <v>57</v>
      </c>
      <c r="B97" t="str">
        <f t="shared" si="53"/>
        <v>51</v>
      </c>
      <c r="C97" t="str">
        <f t="shared" si="54"/>
        <v>512</v>
      </c>
      <c r="D97" s="14">
        <f t="shared" si="55"/>
        <v>7</v>
      </c>
      <c r="E97" s="14">
        <f t="shared" si="59"/>
        <v>1</v>
      </c>
      <c r="F97" s="15">
        <f t="shared" si="60"/>
        <v>12</v>
      </c>
      <c r="G97" s="64"/>
      <c r="H97" s="20" t="s">
        <v>44</v>
      </c>
      <c r="I97" s="20"/>
      <c r="J97" s="20"/>
      <c r="K97" s="56"/>
      <c r="L97" s="71"/>
      <c r="M97" s="14" t="s">
        <v>76</v>
      </c>
      <c r="N97" s="17">
        <f t="shared" si="61"/>
        <v>5</v>
      </c>
      <c r="O97" s="14"/>
      <c r="P97" s="20">
        <v>81</v>
      </c>
      <c r="Q97" s="14" t="s">
        <v>225</v>
      </c>
      <c r="R97" s="14" t="s">
        <v>226</v>
      </c>
      <c r="S97" s="14" t="s">
        <v>125</v>
      </c>
      <c r="T97" s="59"/>
      <c r="U97" s="21"/>
      <c r="V97" s="20"/>
      <c r="W97" s="23" t="str">
        <f>IF(ISBLANK(O97),IF(ISBLANK(V97),"",INDEX(Classes!$O$3:$O$17,MATCH(Results!V97,Classes!$N$3:$N$17,0),1)),"")</f>
        <v/>
      </c>
      <c r="X97" s="21"/>
      <c r="Y97" s="20" t="s">
        <v>164</v>
      </c>
      <c r="Z97" s="23">
        <f>IF(ISBLANK($O97),IF(ISBLANK(Y97),"",INDEX(Classes!$O$3:$O$17,MATCH(Results!Y97,Classes!$N$3:$N$17,0),1)),"")</f>
        <v>1</v>
      </c>
      <c r="AA97" s="21"/>
      <c r="AB97" s="20"/>
      <c r="AC97" s="23" t="str">
        <f>IF(ISBLANK($O97),IF(ISBLANK(AB97),"",INDEX(Classes!$O$3:$O$17,MATCH(Results!AB97,Classes!$N$3:$N$17,0),1)),"")</f>
        <v/>
      </c>
      <c r="AD97" s="24">
        <f t="shared" si="56"/>
        <v>1</v>
      </c>
      <c r="AE97" s="22">
        <f t="shared" si="57"/>
        <v>12</v>
      </c>
      <c r="AF97" s="22" t="str">
        <f t="shared" si="58"/>
        <v/>
      </c>
    </row>
    <row r="98" spans="1:32" x14ac:dyDescent="0.25">
      <c r="A98" t="str">
        <f t="shared" si="52"/>
        <v>58</v>
      </c>
      <c r="B98" t="str">
        <f t="shared" si="53"/>
        <v>52</v>
      </c>
      <c r="C98" t="str">
        <f t="shared" si="54"/>
        <v>513</v>
      </c>
      <c r="D98" s="14">
        <f t="shared" si="55"/>
        <v>8</v>
      </c>
      <c r="E98" s="14">
        <f t="shared" si="59"/>
        <v>2</v>
      </c>
      <c r="F98" s="15">
        <f t="shared" si="60"/>
        <v>13</v>
      </c>
      <c r="G98" s="64"/>
      <c r="H98" s="20"/>
      <c r="I98" s="20"/>
      <c r="J98" s="20"/>
      <c r="K98" s="56"/>
      <c r="L98" s="71"/>
      <c r="M98" s="14" t="s">
        <v>76</v>
      </c>
      <c r="N98" s="17">
        <f t="shared" si="61"/>
        <v>5</v>
      </c>
      <c r="O98" s="14"/>
      <c r="P98" s="20">
        <v>86</v>
      </c>
      <c r="Q98" s="14" t="s">
        <v>227</v>
      </c>
      <c r="R98" s="14" t="s">
        <v>228</v>
      </c>
      <c r="S98" s="14" t="s">
        <v>214</v>
      </c>
      <c r="T98" s="59">
        <v>331902</v>
      </c>
      <c r="U98" s="21" t="s">
        <v>349</v>
      </c>
      <c r="V98" s="20" t="s">
        <v>46</v>
      </c>
      <c r="W98" s="23">
        <f>IF(ISBLANK(O98),IF(ISBLANK(V98),"",INDEX(Classes!$O$3:$O$17,MATCH(Results!V98,Classes!$N$3:$N$17,0),1)),"")</f>
        <v>9</v>
      </c>
      <c r="X98" s="21"/>
      <c r="Y98" s="20"/>
      <c r="Z98" s="23" t="str">
        <f>IF(ISBLANK($O98),IF(ISBLANK(Y98),"",INDEX(Classes!$O$3:$O$17,MATCH(Results!Y98,Classes!$N$3:$N$17,0),1)),"")</f>
        <v/>
      </c>
      <c r="AA98" s="21" t="s">
        <v>349</v>
      </c>
      <c r="AB98" s="20" t="s">
        <v>45</v>
      </c>
      <c r="AC98" s="23">
        <f>IF(ISBLANK($O98),IF(ISBLANK(AB98),"",INDEX(Classes!$O$3:$O$17,MATCH(Results!AB98,Classes!$N$3:$N$17,0),1)),"")</f>
        <v>10</v>
      </c>
      <c r="AD98" s="24">
        <f t="shared" si="56"/>
        <v>19</v>
      </c>
      <c r="AE98" s="22">
        <f t="shared" si="57"/>
        <v>3</v>
      </c>
      <c r="AF98" s="22" t="str">
        <f t="shared" si="58"/>
        <v>2 Qs</v>
      </c>
    </row>
    <row r="99" spans="1:32" x14ac:dyDescent="0.25">
      <c r="A99" t="str">
        <f t="shared" si="52"/>
        <v>59</v>
      </c>
      <c r="B99" t="str">
        <f t="shared" si="53"/>
        <v>53</v>
      </c>
      <c r="C99" t="str">
        <f t="shared" si="54"/>
        <v>514</v>
      </c>
      <c r="D99" s="14">
        <f t="shared" si="55"/>
        <v>9</v>
      </c>
      <c r="E99" s="14">
        <f t="shared" si="59"/>
        <v>3</v>
      </c>
      <c r="F99" s="15">
        <f t="shared" si="60"/>
        <v>14</v>
      </c>
      <c r="G99" s="65"/>
      <c r="H99" s="53"/>
      <c r="I99" s="53"/>
      <c r="J99" s="53"/>
      <c r="K99" s="57" t="s">
        <v>67</v>
      </c>
      <c r="L99" s="72"/>
      <c r="M99" s="14" t="s">
        <v>76</v>
      </c>
      <c r="N99" s="55">
        <f t="shared" si="61"/>
        <v>5</v>
      </c>
      <c r="O99" s="54"/>
      <c r="P99" s="53">
        <v>46</v>
      </c>
      <c r="Q99" s="54" t="s">
        <v>77</v>
      </c>
      <c r="R99" s="54" t="s">
        <v>229</v>
      </c>
      <c r="S99" s="54" t="s">
        <v>78</v>
      </c>
      <c r="T99" s="60"/>
      <c r="U99" s="21"/>
      <c r="V99" s="20"/>
      <c r="W99" s="23" t="str">
        <f>IF(ISBLANK(O99),IF(ISBLANK(V99),"",INDEX(Classes!$O$3:$O$17,MATCH(Results!V99,Classes!$N$3:$N$17,0),1)),"")</f>
        <v/>
      </c>
      <c r="X99" s="21"/>
      <c r="Y99" s="20"/>
      <c r="Z99" s="23" t="str">
        <f>IF(ISBLANK($O99),IF(ISBLANK(Y99),"",INDEX(Classes!$O$3:$O$17,MATCH(Results!Y99,Classes!$N$3:$N$17,0),1)),"")</f>
        <v/>
      </c>
      <c r="AA99" s="21"/>
      <c r="AB99" s="20"/>
      <c r="AC99" s="23" t="str">
        <f>IF(ISBLANK($O99),IF(ISBLANK(AB99),"",INDEX(Classes!$O$3:$O$17,MATCH(Results!AB99,Classes!$N$3:$N$17,0),1)),"")</f>
        <v/>
      </c>
      <c r="AD99" s="24">
        <f t="shared" si="56"/>
        <v>0</v>
      </c>
      <c r="AE99" s="22" t="str">
        <f t="shared" si="57"/>
        <v/>
      </c>
      <c r="AF99" s="22" t="str">
        <f t="shared" si="58"/>
        <v/>
      </c>
    </row>
    <row r="100" spans="1:32" x14ac:dyDescent="0.25">
      <c r="A100" t="str">
        <f t="shared" si="52"/>
        <v>510</v>
      </c>
      <c r="B100" t="str">
        <f t="shared" si="53"/>
        <v>54</v>
      </c>
      <c r="C100" t="str">
        <f t="shared" si="54"/>
        <v>515</v>
      </c>
      <c r="D100" s="14">
        <f t="shared" si="55"/>
        <v>10</v>
      </c>
      <c r="E100" s="14">
        <f t="shared" si="59"/>
        <v>4</v>
      </c>
      <c r="F100" s="15">
        <f t="shared" si="60"/>
        <v>15</v>
      </c>
      <c r="G100" s="64"/>
      <c r="H100" s="20"/>
      <c r="I100" s="20"/>
      <c r="J100" s="20"/>
      <c r="K100" s="56"/>
      <c r="L100" s="71"/>
      <c r="M100" s="14" t="s">
        <v>76</v>
      </c>
      <c r="N100" s="17">
        <f t="shared" si="61"/>
        <v>5</v>
      </c>
      <c r="O100" s="14"/>
      <c r="P100" s="20">
        <v>32</v>
      </c>
      <c r="Q100" s="14" t="s">
        <v>100</v>
      </c>
      <c r="R100" s="14" t="s">
        <v>230</v>
      </c>
      <c r="S100" s="14" t="s">
        <v>83</v>
      </c>
      <c r="T100" s="59">
        <v>351768</v>
      </c>
      <c r="U100" s="21"/>
      <c r="V100" s="20"/>
      <c r="W100" s="23" t="str">
        <f>IF(ISBLANK(O100),IF(ISBLANK(V100),"",INDEX(Classes!$O$3:$O$17,MATCH(Results!V100,Classes!$N$3:$N$17,0),1)),"")</f>
        <v/>
      </c>
      <c r="X100" s="21" t="s">
        <v>349</v>
      </c>
      <c r="Y100" s="20" t="s">
        <v>49</v>
      </c>
      <c r="Z100" s="23">
        <f>IF(ISBLANK($O100),IF(ISBLANK(Y100),"",INDEX(Classes!$O$3:$O$17,MATCH(Results!Y100,Classes!$N$3:$N$17,0),1)),"")</f>
        <v>6</v>
      </c>
      <c r="AA100" s="21" t="s">
        <v>349</v>
      </c>
      <c r="AB100" s="20" t="s">
        <v>48</v>
      </c>
      <c r="AC100" s="23">
        <f>IF(ISBLANK($O100),IF(ISBLANK(AB100),"",INDEX(Classes!$O$3:$O$17,MATCH(Results!AB100,Classes!$N$3:$N$17,0),1)),"")</f>
        <v>7</v>
      </c>
      <c r="AD100" s="24">
        <f t="shared" si="56"/>
        <v>13</v>
      </c>
      <c r="AE100" s="22">
        <f t="shared" si="57"/>
        <v>6</v>
      </c>
      <c r="AF100" s="22" t="str">
        <f t="shared" si="58"/>
        <v>2 Qs</v>
      </c>
    </row>
    <row r="101" spans="1:32" x14ac:dyDescent="0.25">
      <c r="A101" t="str">
        <f t="shared" si="52"/>
        <v>511</v>
      </c>
      <c r="B101" t="str">
        <f t="shared" si="53"/>
        <v>55</v>
      </c>
      <c r="C101" t="str">
        <f t="shared" si="54"/>
        <v>516</v>
      </c>
      <c r="D101" s="14">
        <f t="shared" si="55"/>
        <v>11</v>
      </c>
      <c r="E101" s="14">
        <f t="shared" si="59"/>
        <v>5</v>
      </c>
      <c r="F101" s="15">
        <f t="shared" si="60"/>
        <v>16</v>
      </c>
      <c r="G101" s="64"/>
      <c r="H101" s="20"/>
      <c r="I101" s="20"/>
      <c r="J101" s="20"/>
      <c r="K101" s="56"/>
      <c r="L101" s="71"/>
      <c r="M101" s="14" t="s">
        <v>76</v>
      </c>
      <c r="N101" s="17">
        <f t="shared" si="61"/>
        <v>5</v>
      </c>
      <c r="O101" s="14"/>
      <c r="P101" s="20">
        <v>77</v>
      </c>
      <c r="Q101" s="14" t="s">
        <v>110</v>
      </c>
      <c r="R101" s="14" t="s">
        <v>231</v>
      </c>
      <c r="S101" s="14" t="s">
        <v>109</v>
      </c>
      <c r="T101" s="59">
        <v>347335</v>
      </c>
      <c r="U101" s="21"/>
      <c r="V101" s="20" t="s">
        <v>161</v>
      </c>
      <c r="W101" s="23">
        <f>IF(ISBLANK(O101),IF(ISBLANK(V101),"",INDEX(Classes!$O$3:$O$17,MATCH(Results!V101,Classes!$N$3:$N$17,0),1)),"")</f>
        <v>4</v>
      </c>
      <c r="X101" s="21"/>
      <c r="Y101" s="20"/>
      <c r="Z101" s="23" t="str">
        <f>IF(ISBLANK($O101),IF(ISBLANK(Y101),"",INDEX(Classes!$O$3:$O$17,MATCH(Results!Y101,Classes!$N$3:$N$17,0),1)),"")</f>
        <v/>
      </c>
      <c r="AA101" s="21"/>
      <c r="AB101" s="20" t="s">
        <v>162</v>
      </c>
      <c r="AC101" s="23">
        <f>IF(ISBLANK($O101),IF(ISBLANK(AB101),"",INDEX(Classes!$O$3:$O$17,MATCH(Results!AB101,Classes!$N$3:$N$17,0),1)),"")</f>
        <v>3</v>
      </c>
      <c r="AD101" s="24">
        <f t="shared" si="56"/>
        <v>7</v>
      </c>
      <c r="AE101" s="22">
        <f t="shared" si="57"/>
        <v>11</v>
      </c>
      <c r="AF101" s="22" t="str">
        <f t="shared" si="58"/>
        <v/>
      </c>
    </row>
    <row r="102" spans="1:32" x14ac:dyDescent="0.25">
      <c r="A102" t="str">
        <f t="shared" si="52"/>
        <v>512</v>
      </c>
      <c r="B102" t="str">
        <f t="shared" si="53"/>
        <v>56</v>
      </c>
      <c r="C102" t="str">
        <f t="shared" si="54"/>
        <v>517</v>
      </c>
      <c r="D102" s="14">
        <f t="shared" si="55"/>
        <v>12</v>
      </c>
      <c r="E102" s="14">
        <f t="shared" si="59"/>
        <v>6</v>
      </c>
      <c r="F102" s="15">
        <f t="shared" si="60"/>
        <v>17</v>
      </c>
      <c r="G102" s="64"/>
      <c r="H102" s="20"/>
      <c r="I102" s="20"/>
      <c r="J102" s="20"/>
      <c r="K102" s="56"/>
      <c r="L102" s="71"/>
      <c r="M102" s="14" t="s">
        <v>76</v>
      </c>
      <c r="N102" s="17">
        <f t="shared" si="61"/>
        <v>5</v>
      </c>
      <c r="O102" s="14"/>
      <c r="P102" s="20">
        <v>13</v>
      </c>
      <c r="Q102" s="14" t="s">
        <v>232</v>
      </c>
      <c r="R102" s="14" t="s">
        <v>233</v>
      </c>
      <c r="S102" s="14" t="s">
        <v>234</v>
      </c>
      <c r="T102" s="59">
        <v>345017</v>
      </c>
      <c r="U102" s="21"/>
      <c r="V102" s="20" t="s">
        <v>162</v>
      </c>
      <c r="W102" s="23">
        <f>IF(ISBLANK(O102),IF(ISBLANK(V102),"",INDEX(Classes!$O$3:$O$17,MATCH(Results!V102,Classes!$N$3:$N$17,0),1)),"")</f>
        <v>3</v>
      </c>
      <c r="X102" s="21"/>
      <c r="Y102" s="20" t="s">
        <v>162</v>
      </c>
      <c r="Z102" s="23">
        <f>IF(ISBLANK($O102),IF(ISBLANK(Y102),"",INDEX(Classes!$O$3:$O$17,MATCH(Results!Y102,Classes!$N$3:$N$17,0),1)),"")</f>
        <v>3</v>
      </c>
      <c r="AA102" s="21" t="s">
        <v>349</v>
      </c>
      <c r="AB102" s="20" t="s">
        <v>50</v>
      </c>
      <c r="AC102" s="23">
        <f>IF(ISBLANK($O102),IF(ISBLANK(AB102),"",INDEX(Classes!$O$3:$O$17,MATCH(Results!AB102,Classes!$N$3:$N$17,0),1)),"")</f>
        <v>5</v>
      </c>
      <c r="AD102" s="24">
        <f t="shared" si="56"/>
        <v>11</v>
      </c>
      <c r="AE102" s="22">
        <f t="shared" si="57"/>
        <v>9</v>
      </c>
      <c r="AF102" s="22" t="str">
        <f t="shared" si="58"/>
        <v>1 Qs</v>
      </c>
    </row>
    <row r="103" spans="1:32" x14ac:dyDescent="0.25">
      <c r="A103" t="str">
        <f t="shared" si="52"/>
        <v>513</v>
      </c>
      <c r="B103" t="str">
        <f t="shared" si="53"/>
        <v>57</v>
      </c>
      <c r="C103" t="str">
        <f t="shared" si="54"/>
        <v>518</v>
      </c>
      <c r="D103" s="14">
        <f t="shared" si="55"/>
        <v>13</v>
      </c>
      <c r="E103" s="14">
        <f t="shared" si="59"/>
        <v>7</v>
      </c>
      <c r="F103" s="15">
        <f t="shared" si="60"/>
        <v>18</v>
      </c>
      <c r="G103" s="65"/>
      <c r="H103" s="53"/>
      <c r="I103" s="53"/>
      <c r="J103" s="53"/>
      <c r="K103" s="57" t="s">
        <v>67</v>
      </c>
      <c r="L103" s="72"/>
      <c r="M103" s="14" t="s">
        <v>76</v>
      </c>
      <c r="N103" s="55">
        <f t="shared" si="61"/>
        <v>5</v>
      </c>
      <c r="O103" s="54"/>
      <c r="P103" s="53">
        <v>66</v>
      </c>
      <c r="Q103" s="54" t="s">
        <v>112</v>
      </c>
      <c r="R103" s="54" t="s">
        <v>113</v>
      </c>
      <c r="S103" s="54" t="s">
        <v>176</v>
      </c>
      <c r="T103" s="60"/>
      <c r="U103" s="21"/>
      <c r="V103" s="20"/>
      <c r="W103" s="23" t="str">
        <f>IF(ISBLANK(O103),IF(ISBLANK(V103),"",INDEX(Classes!$O$3:$O$17,MATCH(Results!V103,Classes!$N$3:$N$17,0),1)),"")</f>
        <v/>
      </c>
      <c r="X103" s="21"/>
      <c r="Y103" s="20"/>
      <c r="Z103" s="23" t="str">
        <f>IF(ISBLANK($O103),IF(ISBLANK(Y103),"",INDEX(Classes!$O$3:$O$17,MATCH(Results!Y103,Classes!$N$3:$N$17,0),1)),"")</f>
        <v/>
      </c>
      <c r="AA103" s="21"/>
      <c r="AB103" s="20"/>
      <c r="AC103" s="23" t="str">
        <f>IF(ISBLANK($O103),IF(ISBLANK(AB103),"",INDEX(Classes!$O$3:$O$17,MATCH(Results!AB103,Classes!$N$3:$N$17,0),1)),"")</f>
        <v/>
      </c>
      <c r="AD103" s="24">
        <f t="shared" si="56"/>
        <v>0</v>
      </c>
      <c r="AE103" s="22" t="str">
        <f t="shared" si="57"/>
        <v/>
      </c>
      <c r="AF103" s="22" t="str">
        <f t="shared" si="58"/>
        <v/>
      </c>
    </row>
    <row r="104" spans="1:32" x14ac:dyDescent="0.25">
      <c r="A104" t="str">
        <f t="shared" si="52"/>
        <v>514</v>
      </c>
      <c r="B104" t="str">
        <f t="shared" si="53"/>
        <v>58</v>
      </c>
      <c r="C104" t="str">
        <f t="shared" si="54"/>
        <v>51</v>
      </c>
      <c r="D104" s="14">
        <f t="shared" si="55"/>
        <v>14</v>
      </c>
      <c r="E104" s="14">
        <f t="shared" si="59"/>
        <v>8</v>
      </c>
      <c r="F104" s="15">
        <f t="shared" si="60"/>
        <v>1</v>
      </c>
      <c r="G104" s="64"/>
      <c r="H104" s="20"/>
      <c r="I104" s="20" t="s">
        <v>44</v>
      </c>
      <c r="J104" s="20"/>
      <c r="K104" s="56"/>
      <c r="L104" s="71"/>
      <c r="M104" s="14" t="s">
        <v>76</v>
      </c>
      <c r="N104" s="17">
        <f t="shared" si="61"/>
        <v>5</v>
      </c>
      <c r="O104" s="14"/>
      <c r="P104" s="20">
        <v>54</v>
      </c>
      <c r="Q104" s="14" t="s">
        <v>235</v>
      </c>
      <c r="R104" s="14" t="s">
        <v>236</v>
      </c>
      <c r="S104" s="14" t="s">
        <v>83</v>
      </c>
      <c r="T104" s="59">
        <v>346988</v>
      </c>
      <c r="U104" s="21"/>
      <c r="V104" s="20" t="s">
        <v>50</v>
      </c>
      <c r="W104" s="23">
        <f>IF(ISBLANK(O104),IF(ISBLANK(V104),"",INDEX(Classes!$O$3:$O$17,MATCH(Results!V104,Classes!$N$3:$N$17,0),1)),"")</f>
        <v>5</v>
      </c>
      <c r="X104" s="21" t="s">
        <v>349</v>
      </c>
      <c r="Y104" s="20" t="s">
        <v>48</v>
      </c>
      <c r="Z104" s="23">
        <f>IF(ISBLANK($O104),IF(ISBLANK(Y104),"",INDEX(Classes!$O$3:$O$17,MATCH(Results!Y104,Classes!$N$3:$N$17,0),1)),"")</f>
        <v>7</v>
      </c>
      <c r="AA104" s="21" t="s">
        <v>349</v>
      </c>
      <c r="AB104" s="20" t="s">
        <v>47</v>
      </c>
      <c r="AC104" s="23">
        <f>IF(ISBLANK($O104),IF(ISBLANK(AB104),"",INDEX(Classes!$O$3:$O$17,MATCH(Results!AB104,Classes!$N$3:$N$17,0),1)),"")</f>
        <v>8</v>
      </c>
      <c r="AD104" s="24">
        <f t="shared" si="56"/>
        <v>20</v>
      </c>
      <c r="AE104" s="22">
        <f t="shared" si="57"/>
        <v>2</v>
      </c>
      <c r="AF104" s="22" t="str">
        <f t="shared" si="58"/>
        <v>2 Qs</v>
      </c>
    </row>
    <row r="105" spans="1:32" x14ac:dyDescent="0.25">
      <c r="A105" t="str">
        <f t="shared" si="52"/>
        <v>515</v>
      </c>
      <c r="B105" t="str">
        <f t="shared" si="53"/>
        <v>59</v>
      </c>
      <c r="C105" t="str">
        <f t="shared" si="54"/>
        <v>52</v>
      </c>
      <c r="D105" s="14">
        <f t="shared" si="55"/>
        <v>15</v>
      </c>
      <c r="E105" s="14">
        <f t="shared" si="59"/>
        <v>9</v>
      </c>
      <c r="F105" s="15">
        <f t="shared" si="60"/>
        <v>2</v>
      </c>
      <c r="G105" s="64"/>
      <c r="H105" s="20"/>
      <c r="I105" s="20"/>
      <c r="J105" s="20"/>
      <c r="K105" s="56"/>
      <c r="L105" s="71"/>
      <c r="M105" s="14" t="s">
        <v>76</v>
      </c>
      <c r="N105" s="17">
        <f t="shared" si="61"/>
        <v>5</v>
      </c>
      <c r="O105" s="14"/>
      <c r="P105" s="20">
        <v>51</v>
      </c>
      <c r="Q105" s="14" t="s">
        <v>101</v>
      </c>
      <c r="R105" s="14" t="s">
        <v>237</v>
      </c>
      <c r="S105" s="14" t="s">
        <v>176</v>
      </c>
      <c r="T105" s="59">
        <v>25080</v>
      </c>
      <c r="U105" s="21" t="s">
        <v>349</v>
      </c>
      <c r="V105" s="20" t="s">
        <v>47</v>
      </c>
      <c r="W105" s="23">
        <f>IF(ISBLANK(O105),IF(ISBLANK(V105),"",INDEX(Classes!$O$3:$O$17,MATCH(Results!V105,Classes!$N$3:$N$17,0),1)),"")</f>
        <v>8</v>
      </c>
      <c r="X105" s="21" t="s">
        <v>349</v>
      </c>
      <c r="Y105" s="20" t="s">
        <v>46</v>
      </c>
      <c r="Z105" s="23">
        <f>IF(ISBLANK($O105),IF(ISBLANK(Y105),"",INDEX(Classes!$O$3:$O$17,MATCH(Results!Y105,Classes!$N$3:$N$17,0),1)),"")</f>
        <v>9</v>
      </c>
      <c r="AA105" s="21"/>
      <c r="AB105" s="20" t="s">
        <v>164</v>
      </c>
      <c r="AC105" s="23">
        <f>IF(ISBLANK($O105),IF(ISBLANK(AB105),"",INDEX(Classes!$O$3:$O$17,MATCH(Results!AB105,Classes!$N$3:$N$17,0),1)),"")</f>
        <v>1</v>
      </c>
      <c r="AD105" s="24">
        <f t="shared" si="56"/>
        <v>18</v>
      </c>
      <c r="AE105" s="22">
        <f t="shared" si="57"/>
        <v>4</v>
      </c>
      <c r="AF105" s="22" t="str">
        <f t="shared" si="58"/>
        <v>2 Qs</v>
      </c>
    </row>
    <row r="106" spans="1:32" x14ac:dyDescent="0.25">
      <c r="A106" t="str">
        <f t="shared" si="52"/>
        <v>516</v>
      </c>
      <c r="B106" t="str">
        <f t="shared" si="53"/>
        <v>510</v>
      </c>
      <c r="C106" t="str">
        <f t="shared" si="54"/>
        <v>53</v>
      </c>
      <c r="D106" s="14">
        <f t="shared" si="55"/>
        <v>16</v>
      </c>
      <c r="E106" s="14">
        <f t="shared" si="59"/>
        <v>10</v>
      </c>
      <c r="F106" s="15">
        <f t="shared" si="60"/>
        <v>3</v>
      </c>
      <c r="G106" s="64"/>
      <c r="H106" s="20"/>
      <c r="I106" s="20"/>
      <c r="J106" s="20"/>
      <c r="K106" s="56"/>
      <c r="L106" s="71"/>
      <c r="M106" s="14" t="s">
        <v>76</v>
      </c>
      <c r="N106" s="17">
        <f t="shared" si="61"/>
        <v>5</v>
      </c>
      <c r="O106" s="14"/>
      <c r="P106" s="20">
        <v>71</v>
      </c>
      <c r="Q106" s="14" t="s">
        <v>238</v>
      </c>
      <c r="R106" s="14" t="s">
        <v>239</v>
      </c>
      <c r="S106" s="14" t="s">
        <v>95</v>
      </c>
      <c r="T106" s="59"/>
      <c r="U106" s="21"/>
      <c r="V106" s="20" t="s">
        <v>49</v>
      </c>
      <c r="W106" s="23">
        <f>IF(ISBLANK(O106),IF(ISBLANK(V106),"",INDEX(Classes!$O$3:$O$17,MATCH(Results!V106,Classes!$N$3:$N$17,0),1)),"")</f>
        <v>6</v>
      </c>
      <c r="X106" s="21"/>
      <c r="Y106" s="20" t="s">
        <v>163</v>
      </c>
      <c r="Z106" s="23">
        <f>IF(ISBLANK($O106),IF(ISBLANK(Y106),"",INDEX(Classes!$O$3:$O$17,MATCH(Results!Y106,Classes!$N$3:$N$17,0),1)),"")</f>
        <v>2</v>
      </c>
      <c r="AA106" s="21" t="s">
        <v>349</v>
      </c>
      <c r="AB106" s="20" t="s">
        <v>46</v>
      </c>
      <c r="AC106" s="23">
        <f>IF(ISBLANK($O106),IF(ISBLANK(AB106),"",INDEX(Classes!$O$3:$O$17,MATCH(Results!AB106,Classes!$N$3:$N$17,0),1)),"")</f>
        <v>9</v>
      </c>
      <c r="AD106" s="24">
        <f t="shared" si="56"/>
        <v>17</v>
      </c>
      <c r="AE106" s="22">
        <f t="shared" si="57"/>
        <v>5</v>
      </c>
      <c r="AF106" s="22" t="str">
        <f t="shared" si="58"/>
        <v>1 Qs</v>
      </c>
    </row>
    <row r="107" spans="1:32" x14ac:dyDescent="0.25">
      <c r="A107" t="str">
        <f t="shared" si="52"/>
        <v>517</v>
      </c>
      <c r="B107" t="str">
        <f t="shared" si="53"/>
        <v>511</v>
      </c>
      <c r="C107" t="str">
        <f t="shared" si="54"/>
        <v>54</v>
      </c>
      <c r="D107" s="14">
        <f t="shared" si="55"/>
        <v>17</v>
      </c>
      <c r="E107" s="14">
        <f t="shared" si="59"/>
        <v>11</v>
      </c>
      <c r="F107" s="15">
        <f t="shared" si="60"/>
        <v>4</v>
      </c>
      <c r="G107" s="166"/>
      <c r="H107" s="167"/>
      <c r="I107" s="167"/>
      <c r="J107" s="167"/>
      <c r="K107" s="168" t="s">
        <v>67</v>
      </c>
      <c r="L107" s="169"/>
      <c r="M107" s="46" t="s">
        <v>351</v>
      </c>
      <c r="N107" s="171">
        <f t="shared" si="61"/>
        <v>5</v>
      </c>
      <c r="O107" s="170" t="s">
        <v>88</v>
      </c>
      <c r="P107" s="167">
        <v>37</v>
      </c>
      <c r="Q107" s="170" t="s">
        <v>293</v>
      </c>
      <c r="R107" s="170" t="s">
        <v>294</v>
      </c>
      <c r="S107" s="170" t="s">
        <v>150</v>
      </c>
      <c r="T107" s="172"/>
      <c r="U107" s="49"/>
      <c r="V107" s="45"/>
      <c r="W107" s="50" t="str">
        <f>IF(ISBLANK(O107),IF(ISBLANK(V107),"",INDEX(Classes!$O$3:$O$17,MATCH(Results!V107,Classes!$N$3:$N$17,0),1)),"")</f>
        <v/>
      </c>
      <c r="X107" s="49"/>
      <c r="Y107" s="45"/>
      <c r="Z107" s="50" t="str">
        <f>IF(ISBLANK($O107),IF(ISBLANK(Y107),"",INDEX(Classes!$O$3:$O$17,MATCH(Results!Y107,Classes!$N$3:$N$17,0),1)),"")</f>
        <v/>
      </c>
      <c r="AA107" s="49"/>
      <c r="AB107" s="45"/>
      <c r="AC107" s="50" t="str">
        <f>IF(ISBLANK($O107),IF(ISBLANK(AB107),"",INDEX(Classes!$O$3:$O$17,MATCH(Results!AB107,Classes!$N$3:$N$17,0),1)),"")</f>
        <v/>
      </c>
      <c r="AD107" s="51">
        <f t="shared" si="56"/>
        <v>0</v>
      </c>
      <c r="AE107" s="52" t="str">
        <f t="shared" si="57"/>
        <v/>
      </c>
      <c r="AF107" s="52" t="str">
        <f t="shared" si="58"/>
        <v/>
      </c>
    </row>
    <row r="108" spans="1:32" x14ac:dyDescent="0.25">
      <c r="A108" t="str">
        <f t="shared" si="52"/>
        <v>518</v>
      </c>
      <c r="B108" t="str">
        <f t="shared" si="53"/>
        <v>512</v>
      </c>
      <c r="C108" t="str">
        <f t="shared" si="54"/>
        <v>55</v>
      </c>
      <c r="D108" s="14">
        <f t="shared" si="55"/>
        <v>18</v>
      </c>
      <c r="E108" s="14">
        <f t="shared" si="59"/>
        <v>12</v>
      </c>
      <c r="F108" s="15">
        <f t="shared" si="60"/>
        <v>5</v>
      </c>
      <c r="G108" s="64"/>
      <c r="H108" s="20"/>
      <c r="I108" s="20"/>
      <c r="J108" s="20"/>
      <c r="K108" s="20"/>
      <c r="L108" s="71"/>
      <c r="M108" s="14" t="s">
        <v>76</v>
      </c>
      <c r="N108" s="17">
        <v>5</v>
      </c>
      <c r="O108" s="14"/>
      <c r="P108" s="20">
        <v>89</v>
      </c>
      <c r="Q108" s="14" t="s">
        <v>116</v>
      </c>
      <c r="R108" s="14" t="s">
        <v>342</v>
      </c>
      <c r="S108" s="14" t="s">
        <v>70</v>
      </c>
      <c r="T108" s="59">
        <v>12844</v>
      </c>
      <c r="U108" s="21" t="s">
        <v>349</v>
      </c>
      <c r="V108" s="20" t="s">
        <v>45</v>
      </c>
      <c r="W108" s="23">
        <f>IF(ISBLANK(O108),IF(ISBLANK(V108),"",INDEX(Classes!$O$3:$O$17,MATCH(Results!V108,Classes!$N$3:$N$17,0),1)),"")</f>
        <v>10</v>
      </c>
      <c r="X108" s="21" t="s">
        <v>349</v>
      </c>
      <c r="Y108" s="20" t="s">
        <v>45</v>
      </c>
      <c r="Z108" s="23">
        <f>IF(ISBLANK($O108),IF(ISBLANK(Y108),"",INDEX(Classes!$O$3:$O$17,MATCH(Results!Y108,Classes!$N$3:$N$17,0),1)),"")</f>
        <v>10</v>
      </c>
      <c r="AA108" s="21"/>
      <c r="AB108" s="20" t="s">
        <v>163</v>
      </c>
      <c r="AC108" s="23">
        <f>IF(ISBLANK($O108),IF(ISBLANK(AB108),"",INDEX(Classes!$O$3:$O$17,MATCH(Results!AB108,Classes!$N$3:$N$17,0),1)),"")</f>
        <v>2</v>
      </c>
      <c r="AD108" s="24">
        <f t="shared" si="56"/>
        <v>22</v>
      </c>
      <c r="AE108" s="22">
        <f t="shared" si="57"/>
        <v>1</v>
      </c>
      <c r="AF108" s="22" t="str">
        <f t="shared" si="58"/>
        <v>2 Qs</v>
      </c>
    </row>
    <row r="109" spans="1:32" x14ac:dyDescent="0.25">
      <c r="A109" t="str">
        <f t="shared" ref="A109:A110" si="62">$N$91&amp;D109</f>
        <v>518</v>
      </c>
      <c r="B109" t="str">
        <f t="shared" ref="B109:B110" si="63">$N$91&amp;E109</f>
        <v>512</v>
      </c>
      <c r="C109" t="str">
        <f t="shared" ref="C109:C110" si="64">$N$91&amp;F109</f>
        <v>55</v>
      </c>
      <c r="D109" s="14">
        <f t="shared" ref="D109:D110" si="65">IF(ISBLANK(P109),D108,IF(G109="**",1,1+D108))</f>
        <v>18</v>
      </c>
      <c r="E109" s="14">
        <f t="shared" ref="E109:E110" si="66">IF(ISBLANK(P109),E108,IF(H109="**",1,1+E108))</f>
        <v>12</v>
      </c>
      <c r="F109" s="15">
        <f t="shared" ref="F109:F110" si="67">IF(ISBLANK(P109),F108,IF(I109="**",1,1+F108))</f>
        <v>5</v>
      </c>
      <c r="G109" s="64"/>
      <c r="H109" s="20"/>
      <c r="I109" s="20"/>
      <c r="J109" s="20"/>
      <c r="K109" s="20"/>
      <c r="L109" s="73"/>
      <c r="M109" s="14"/>
      <c r="N109" s="17">
        <f t="shared" ref="N109:N110" si="68">N108</f>
        <v>5</v>
      </c>
      <c r="O109" s="14"/>
      <c r="P109" s="14"/>
      <c r="Q109" s="14"/>
      <c r="R109" s="14"/>
      <c r="S109" s="14"/>
      <c r="T109" s="15"/>
      <c r="U109" s="21"/>
      <c r="V109" s="20"/>
      <c r="W109" s="23" t="str">
        <f>IF(ISBLANK(O109),IF(ISBLANK(V109),"",INDEX(Classes!$O$3:$O$17,MATCH(Results!V109,Classes!$N$3:$N$17,0),1)),"")</f>
        <v/>
      </c>
      <c r="X109" s="21"/>
      <c r="Y109" s="20"/>
      <c r="Z109" s="23" t="str">
        <f>IF(ISBLANK($O109),IF(ISBLANK(Y109),"",INDEX(Classes!$O$3:$O$17,MATCH(Results!Y109,Classes!$N$3:$N$17,0),1)),"")</f>
        <v/>
      </c>
      <c r="AA109" s="21"/>
      <c r="AB109" s="20"/>
      <c r="AC109" s="23" t="str">
        <f>IF(ISBLANK($O109),IF(ISBLANK(AB109),"",INDEX(Classes!$O$3:$O$17,MATCH(Results!AB109,Classes!$N$3:$N$17,0),1)),"")</f>
        <v/>
      </c>
      <c r="AD109" s="24">
        <f t="shared" ref="AD109:AD110" si="69">SUM(W109,Z109,AC109)</f>
        <v>0</v>
      </c>
      <c r="AE109" s="22" t="str">
        <f t="shared" ref="AE109:AE110" si="70">IF(AD109=0,"",RANK(AD109,$AD$91:$AD$110))</f>
        <v/>
      </c>
      <c r="AF109" s="22" t="str">
        <f t="shared" ref="AF109:AF110" si="71">IF(ISBLANK(O109),IF(COUNTIF(U109:AC109,"C")=0,"",COUNTIF(U109:AC109,"C")&amp;" Qs"),"")</f>
        <v/>
      </c>
    </row>
    <row r="110" spans="1:32" hidden="1" outlineLevel="1" x14ac:dyDescent="0.25">
      <c r="A110" t="str">
        <f t="shared" si="62"/>
        <v>518</v>
      </c>
      <c r="B110" t="str">
        <f t="shared" si="63"/>
        <v>512</v>
      </c>
      <c r="C110" t="str">
        <f t="shared" si="64"/>
        <v>55</v>
      </c>
      <c r="D110" s="14">
        <f t="shared" si="65"/>
        <v>18</v>
      </c>
      <c r="E110" s="14">
        <f t="shared" si="66"/>
        <v>12</v>
      </c>
      <c r="F110" s="15">
        <f t="shared" si="67"/>
        <v>5</v>
      </c>
      <c r="G110" s="64"/>
      <c r="H110" s="20"/>
      <c r="I110" s="20"/>
      <c r="J110" s="20"/>
      <c r="K110" s="20"/>
      <c r="L110" s="73"/>
      <c r="M110" s="14"/>
      <c r="N110" s="17">
        <f t="shared" si="68"/>
        <v>5</v>
      </c>
      <c r="O110" s="14"/>
      <c r="P110" s="14"/>
      <c r="Q110" s="14"/>
      <c r="R110" s="14"/>
      <c r="S110" s="14"/>
      <c r="T110" s="15"/>
      <c r="U110" s="21"/>
      <c r="V110" s="20"/>
      <c r="W110" s="23" t="str">
        <f>IF(ISBLANK(O110),IF(ISBLANK(V110),"",INDEX(Classes!$O$3:$O$17,MATCH(Results!V110,Classes!$N$3:$N$17,0),1)),"")</f>
        <v/>
      </c>
      <c r="X110" s="21"/>
      <c r="Y110" s="20"/>
      <c r="Z110" s="23" t="str">
        <f>IF(ISBLANK(R110),IF(ISBLANK(Y110),"",INDEX(Classes!$O$3:$O$17,MATCH(Results!Y110,Classes!$N$3:$N$17,0),1)),"")</f>
        <v/>
      </c>
      <c r="AA110" s="21"/>
      <c r="AB110" s="20"/>
      <c r="AC110" s="23" t="str">
        <f>IF(ISBLANK(U110),IF(ISBLANK(AB110),"",INDEX(Classes!$O$3:$O$17,MATCH(Results!AB110,Classes!$N$3:$N$17,0),1)),"")</f>
        <v/>
      </c>
      <c r="AD110" s="24">
        <f t="shared" si="69"/>
        <v>0</v>
      </c>
      <c r="AE110" s="22" t="str">
        <f t="shared" si="70"/>
        <v/>
      </c>
      <c r="AF110" s="22" t="str">
        <f t="shared" si="71"/>
        <v/>
      </c>
    </row>
    <row r="111" spans="1:32" collapsed="1" x14ac:dyDescent="0.25">
      <c r="D111" s="10"/>
      <c r="E111" s="10"/>
      <c r="F111" s="11"/>
      <c r="G111" s="66"/>
      <c r="H111" s="19"/>
      <c r="I111" s="19"/>
      <c r="J111" s="19"/>
      <c r="K111" s="19"/>
      <c r="L111" s="74"/>
      <c r="M111" s="10"/>
      <c r="N111" s="18" t="str">
        <f>Classes!$A$8</f>
        <v>Class 6 Official 13 - 26 yrs 90cm</v>
      </c>
      <c r="O111" s="10"/>
      <c r="P111" s="10"/>
      <c r="Q111" s="10"/>
      <c r="R111" s="10"/>
      <c r="S111" s="10"/>
      <c r="T111" s="11"/>
      <c r="U111" s="12"/>
      <c r="V111" s="10"/>
      <c r="W111" s="13"/>
      <c r="X111" s="12"/>
      <c r="Y111" s="10"/>
      <c r="Z111" s="13"/>
      <c r="AA111" s="12"/>
      <c r="AB111" s="10"/>
      <c r="AC111" s="13"/>
      <c r="AD111" s="16"/>
      <c r="AE111" s="16"/>
      <c r="AF111" s="16"/>
    </row>
    <row r="112" spans="1:32" x14ac:dyDescent="0.25">
      <c r="A112" t="str">
        <f t="shared" ref="A112:C113" si="72">$N$112&amp;D112</f>
        <v>61</v>
      </c>
      <c r="B112" t="str">
        <f t="shared" si="72"/>
        <v>65</v>
      </c>
      <c r="C112" t="str">
        <f t="shared" si="72"/>
        <v>63</v>
      </c>
      <c r="D112" s="14">
        <f t="shared" ref="D112:D131" si="73">IF(ISBLANK(P112),D111,IF(G112="**",1,1+D111))</f>
        <v>1</v>
      </c>
      <c r="E112" s="14">
        <f>IF(ISBLANK(P112),0,IF(H112="**",1,1+E131))</f>
        <v>5</v>
      </c>
      <c r="F112" s="15">
        <f>IF(ISBLANK(P112),0,IF(I112="**",1,1+F131))</f>
        <v>3</v>
      </c>
      <c r="G112" s="64" t="s">
        <v>44</v>
      </c>
      <c r="H112" s="20"/>
      <c r="I112" s="20"/>
      <c r="J112" s="20"/>
      <c r="K112" s="93"/>
      <c r="L112" s="76"/>
      <c r="M112" s="14" t="s">
        <v>76</v>
      </c>
      <c r="N112" s="17">
        <v>6</v>
      </c>
      <c r="O112" s="14"/>
      <c r="P112" s="20">
        <v>50</v>
      </c>
      <c r="Q112" s="14" t="s">
        <v>240</v>
      </c>
      <c r="R112" s="14" t="s">
        <v>241</v>
      </c>
      <c r="S112" s="14" t="s">
        <v>242</v>
      </c>
      <c r="T112" s="59">
        <v>21946</v>
      </c>
      <c r="U112" s="21" t="s">
        <v>349</v>
      </c>
      <c r="V112" s="20" t="s">
        <v>46</v>
      </c>
      <c r="W112" s="23">
        <f>IF(ISBLANK(O112),IF(ISBLANK(V112),"",INDEX(Classes!$O$3:$O$17,MATCH(Results!V112,Classes!$N$3:$N$17,0),1)),"")</f>
        <v>9</v>
      </c>
      <c r="X112" s="21" t="s">
        <v>349</v>
      </c>
      <c r="Y112" s="20" t="s">
        <v>46</v>
      </c>
      <c r="Z112" s="23">
        <f>IF(ISBLANK($O112),IF(ISBLANK(Y112),"",INDEX(Classes!$O$3:$O$17,MATCH(Results!Y112,Classes!$N$3:$N$17,0),1)),"")</f>
        <v>9</v>
      </c>
      <c r="AA112" s="21"/>
      <c r="AB112" s="20" t="s">
        <v>46</v>
      </c>
      <c r="AC112" s="23">
        <f>IF(ISBLANK($O112),IF(ISBLANK(AB112),"",INDEX(Classes!$O$3:$O$17,MATCH(Results!AB112,Classes!$N$3:$N$17,0),1)),"")</f>
        <v>9</v>
      </c>
      <c r="AD112" s="24">
        <f t="shared" ref="AD112:AD131" si="74">SUM(W112,Z112,AC112)</f>
        <v>27</v>
      </c>
      <c r="AE112" s="22">
        <f>IF(AD112=0,"",RANK(AD112,$AD$112:$AD$131))</f>
        <v>2</v>
      </c>
      <c r="AF112" s="22" t="str">
        <f>IF(ISBLANK(O112),IF(COUNTIF(U112:AC112,"C")=0,"",COUNTIF(U112:AC112,"C")&amp;" Qs"),"")</f>
        <v>2 Qs</v>
      </c>
    </row>
    <row r="113" spans="1:32" x14ac:dyDescent="0.25">
      <c r="A113" t="str">
        <f t="shared" si="72"/>
        <v>62</v>
      </c>
      <c r="B113" t="str">
        <f t="shared" si="72"/>
        <v>66</v>
      </c>
      <c r="C113" t="str">
        <f t="shared" si="72"/>
        <v>64</v>
      </c>
      <c r="D113" s="14">
        <f t="shared" si="73"/>
        <v>2</v>
      </c>
      <c r="E113" s="14">
        <f t="shared" ref="E113:E131" si="75">IF(ISBLANK(P113),E112,IF(H113="**",1,1+E112))</f>
        <v>6</v>
      </c>
      <c r="F113" s="15">
        <f t="shared" ref="F113:F131" si="76">IF(ISBLANK(P113),F112,IF(I113="**",1,1+F112))</f>
        <v>4</v>
      </c>
      <c r="G113" s="65"/>
      <c r="H113" s="53"/>
      <c r="I113" s="53"/>
      <c r="J113" s="53"/>
      <c r="K113" s="164" t="s">
        <v>67</v>
      </c>
      <c r="L113" s="139"/>
      <c r="M113" s="54" t="s">
        <v>76</v>
      </c>
      <c r="N113" s="55">
        <v>6</v>
      </c>
      <c r="O113" s="54"/>
      <c r="P113" s="53">
        <v>52</v>
      </c>
      <c r="Q113" s="54" t="s">
        <v>77</v>
      </c>
      <c r="R113" s="54" t="s">
        <v>243</v>
      </c>
      <c r="S113" s="54" t="s">
        <v>78</v>
      </c>
      <c r="T113" s="60"/>
      <c r="U113" s="21"/>
      <c r="V113" s="20"/>
      <c r="W113" s="23" t="str">
        <f>IF(ISBLANK(O113),IF(ISBLANK(V113),"",INDEX(Classes!$O$3:$O$17,MATCH(Results!V113,Classes!$N$3:$N$17,0),1)),"")</f>
        <v/>
      </c>
      <c r="X113" s="21"/>
      <c r="Y113" s="20"/>
      <c r="Z113" s="23" t="str">
        <f>IF(ISBLANK($O113),IF(ISBLANK(Y113),"",INDEX(Classes!$O$3:$O$17,MATCH(Results!Y113,Classes!$N$3:$N$17,0),1)),"")</f>
        <v/>
      </c>
      <c r="AA113" s="21"/>
      <c r="AB113" s="20"/>
      <c r="AC113" s="23" t="str">
        <f>IF(ISBLANK($O113),IF(ISBLANK(AB113),"",INDEX(Classes!$O$3:$O$17,MATCH(Results!AB113,Classes!$N$3:$N$17,0),1)),"")</f>
        <v/>
      </c>
      <c r="AD113" s="24">
        <f t="shared" si="74"/>
        <v>0</v>
      </c>
      <c r="AE113" s="22" t="str">
        <f t="shared" ref="AE113:AE131" si="77">IF(AD113=0,"",RANK(AD113,$AD$112:$AD$131))</f>
        <v/>
      </c>
      <c r="AF113" s="22" t="str">
        <f t="shared" ref="AF113:AF131" si="78">IF(ISBLANK(O113),IF(COUNTIF(U113:AC113,"C")=0,"",COUNTIF(U113:AC113,"C")&amp;" Qs"),"")</f>
        <v/>
      </c>
    </row>
    <row r="114" spans="1:32" x14ac:dyDescent="0.25">
      <c r="A114" t="str">
        <f t="shared" ref="A114:A121" si="79">$N$112&amp;D114</f>
        <v>63</v>
      </c>
      <c r="B114" t="str">
        <f t="shared" ref="B114:B121" si="80">$N$112&amp;E114</f>
        <v>67</v>
      </c>
      <c r="C114" t="str">
        <f t="shared" ref="C114:C121" si="81">$N$112&amp;F114</f>
        <v>65</v>
      </c>
      <c r="D114" s="14">
        <f t="shared" si="73"/>
        <v>3</v>
      </c>
      <c r="E114" s="14">
        <f t="shared" si="75"/>
        <v>7</v>
      </c>
      <c r="F114" s="15">
        <f t="shared" si="76"/>
        <v>5</v>
      </c>
      <c r="G114" s="65"/>
      <c r="H114" s="53"/>
      <c r="I114" s="53"/>
      <c r="J114" s="53"/>
      <c r="K114" s="164" t="s">
        <v>67</v>
      </c>
      <c r="L114" s="139"/>
      <c r="M114" s="54" t="s">
        <v>76</v>
      </c>
      <c r="N114" s="55">
        <v>6</v>
      </c>
      <c r="O114" s="54"/>
      <c r="P114" s="53">
        <v>43</v>
      </c>
      <c r="Q114" s="54" t="s">
        <v>102</v>
      </c>
      <c r="R114" s="54" t="s">
        <v>118</v>
      </c>
      <c r="S114" s="54" t="s">
        <v>104</v>
      </c>
      <c r="T114" s="60"/>
      <c r="U114" s="21"/>
      <c r="V114" s="20"/>
      <c r="W114" s="23" t="str">
        <f>IF(ISBLANK(O114),IF(ISBLANK(V114),"",INDEX(Classes!$O$3:$O$17,MATCH(Results!V114,Classes!$N$3:$N$17,0),1)),"")</f>
        <v/>
      </c>
      <c r="X114" s="21"/>
      <c r="Y114" s="20"/>
      <c r="Z114" s="23" t="str">
        <f>IF(ISBLANK($O114),IF(ISBLANK(Y114),"",INDEX(Classes!$O$3:$O$17,MATCH(Results!Y114,Classes!$N$3:$N$17,0),1)),"")</f>
        <v/>
      </c>
      <c r="AA114" s="21"/>
      <c r="AB114" s="20"/>
      <c r="AC114" s="23" t="str">
        <f>IF(ISBLANK($O114),IF(ISBLANK(AB114),"",INDEX(Classes!$O$3:$O$17,MATCH(Results!AB114,Classes!$N$3:$N$17,0),1)),"")</f>
        <v/>
      </c>
      <c r="AD114" s="24">
        <f t="shared" si="74"/>
        <v>0</v>
      </c>
      <c r="AE114" s="22" t="str">
        <f t="shared" si="77"/>
        <v/>
      </c>
      <c r="AF114" s="22" t="str">
        <f t="shared" si="78"/>
        <v/>
      </c>
    </row>
    <row r="115" spans="1:32" x14ac:dyDescent="0.25">
      <c r="A115" t="str">
        <f t="shared" si="79"/>
        <v>64</v>
      </c>
      <c r="B115" t="str">
        <f t="shared" si="80"/>
        <v>61</v>
      </c>
      <c r="C115" t="str">
        <f t="shared" si="81"/>
        <v>66</v>
      </c>
      <c r="D115" s="14">
        <f t="shared" si="73"/>
        <v>4</v>
      </c>
      <c r="E115" s="14">
        <f t="shared" si="75"/>
        <v>1</v>
      </c>
      <c r="F115" s="15">
        <f t="shared" si="76"/>
        <v>6</v>
      </c>
      <c r="G115" s="65"/>
      <c r="H115" s="53" t="s">
        <v>44</v>
      </c>
      <c r="I115" s="53"/>
      <c r="J115" s="53"/>
      <c r="K115" s="164" t="s">
        <v>67</v>
      </c>
      <c r="L115" s="139"/>
      <c r="M115" s="54" t="s">
        <v>76</v>
      </c>
      <c r="N115" s="55">
        <v>6</v>
      </c>
      <c r="O115" s="54"/>
      <c r="P115" s="53">
        <v>83</v>
      </c>
      <c r="Q115" s="54" t="s">
        <v>244</v>
      </c>
      <c r="R115" s="54" t="s">
        <v>245</v>
      </c>
      <c r="S115" s="54" t="s">
        <v>104</v>
      </c>
      <c r="T115" s="60"/>
      <c r="U115" s="21"/>
      <c r="V115" s="20"/>
      <c r="W115" s="23" t="str">
        <f>IF(ISBLANK(O115),IF(ISBLANK(V115),"",INDEX(Classes!$O$3:$O$17,MATCH(Results!V115,Classes!$N$3:$N$17,0),1)),"")</f>
        <v/>
      </c>
      <c r="X115" s="21"/>
      <c r="Y115" s="20"/>
      <c r="Z115" s="23" t="str">
        <f>IF(ISBLANK($O115),IF(ISBLANK(Y115),"",INDEX(Classes!$O$3:$O$17,MATCH(Results!Y115,Classes!$N$3:$N$17,0),1)),"")</f>
        <v/>
      </c>
      <c r="AA115" s="21"/>
      <c r="AB115" s="20"/>
      <c r="AC115" s="23" t="str">
        <f>IF(ISBLANK($O115),IF(ISBLANK(AB115),"",INDEX(Classes!$O$3:$O$17,MATCH(Results!AB115,Classes!$N$3:$N$17,0),1)),"")</f>
        <v/>
      </c>
      <c r="AD115" s="24">
        <f t="shared" si="74"/>
        <v>0</v>
      </c>
      <c r="AE115" s="22" t="str">
        <f t="shared" si="77"/>
        <v/>
      </c>
      <c r="AF115" s="22" t="str">
        <f t="shared" si="78"/>
        <v/>
      </c>
    </row>
    <row r="116" spans="1:32" x14ac:dyDescent="0.25">
      <c r="A116" t="str">
        <f t="shared" si="79"/>
        <v>65</v>
      </c>
      <c r="B116" t="str">
        <f t="shared" si="80"/>
        <v>62</v>
      </c>
      <c r="C116" t="str">
        <f t="shared" si="81"/>
        <v>67</v>
      </c>
      <c r="D116" s="14">
        <f t="shared" si="73"/>
        <v>5</v>
      </c>
      <c r="E116" s="14">
        <f t="shared" si="75"/>
        <v>2</v>
      </c>
      <c r="F116" s="15">
        <f t="shared" si="76"/>
        <v>7</v>
      </c>
      <c r="G116" s="64"/>
      <c r="H116" s="20"/>
      <c r="I116" s="20"/>
      <c r="J116" s="20"/>
      <c r="K116" s="93"/>
      <c r="L116" s="76"/>
      <c r="M116" s="14" t="s">
        <v>76</v>
      </c>
      <c r="N116" s="17">
        <v>6</v>
      </c>
      <c r="O116" s="14"/>
      <c r="P116" s="20">
        <v>8</v>
      </c>
      <c r="Q116" s="14" t="s">
        <v>119</v>
      </c>
      <c r="R116" s="14" t="s">
        <v>120</v>
      </c>
      <c r="S116" s="14" t="s">
        <v>148</v>
      </c>
      <c r="T116" s="59">
        <v>333653</v>
      </c>
      <c r="U116" s="21" t="s">
        <v>349</v>
      </c>
      <c r="V116" s="20" t="s">
        <v>45</v>
      </c>
      <c r="W116" s="23">
        <f>IF(ISBLANK(O116),IF(ISBLANK(V116),"",INDEX(Classes!$O$3:$O$17,MATCH(Results!V116,Classes!$N$3:$N$17,0),1)),"")</f>
        <v>10</v>
      </c>
      <c r="X116" s="21" t="s">
        <v>349</v>
      </c>
      <c r="Y116" s="20" t="s">
        <v>45</v>
      </c>
      <c r="Z116" s="23">
        <f>IF(ISBLANK($O116),IF(ISBLANK(Y116),"",INDEX(Classes!$O$3:$O$17,MATCH(Results!Y116,Classes!$N$3:$N$17,0),1)),"")</f>
        <v>10</v>
      </c>
      <c r="AA116" s="21" t="s">
        <v>349</v>
      </c>
      <c r="AB116" s="20" t="s">
        <v>45</v>
      </c>
      <c r="AC116" s="23">
        <f>IF(ISBLANK($O116),IF(ISBLANK(AB116),"",INDEX(Classes!$O$3:$O$17,MATCH(Results!AB116,Classes!$N$3:$N$17,0),1)),"")</f>
        <v>10</v>
      </c>
      <c r="AD116" s="24">
        <f t="shared" si="74"/>
        <v>30</v>
      </c>
      <c r="AE116" s="22">
        <f t="shared" si="77"/>
        <v>1</v>
      </c>
      <c r="AF116" s="22" t="str">
        <f t="shared" si="78"/>
        <v>3 Qs</v>
      </c>
    </row>
    <row r="117" spans="1:32" x14ac:dyDescent="0.25">
      <c r="A117" t="str">
        <f t="shared" si="79"/>
        <v>66</v>
      </c>
      <c r="B117" t="str">
        <f t="shared" si="80"/>
        <v>63</v>
      </c>
      <c r="C117" t="str">
        <f t="shared" si="81"/>
        <v>61</v>
      </c>
      <c r="D117" s="14">
        <f t="shared" si="73"/>
        <v>6</v>
      </c>
      <c r="E117" s="14">
        <f t="shared" si="75"/>
        <v>3</v>
      </c>
      <c r="F117" s="15">
        <f t="shared" si="76"/>
        <v>1</v>
      </c>
      <c r="G117" s="65"/>
      <c r="H117" s="53"/>
      <c r="I117" s="53" t="s">
        <v>44</v>
      </c>
      <c r="J117" s="53"/>
      <c r="K117" s="164" t="s">
        <v>67</v>
      </c>
      <c r="L117" s="139"/>
      <c r="M117" s="54" t="s">
        <v>76</v>
      </c>
      <c r="N117" s="55">
        <v>6</v>
      </c>
      <c r="O117" s="54"/>
      <c r="P117" s="53">
        <v>20</v>
      </c>
      <c r="Q117" s="54" t="s">
        <v>114</v>
      </c>
      <c r="R117" s="54" t="s">
        <v>115</v>
      </c>
      <c r="S117" s="54" t="s">
        <v>70</v>
      </c>
      <c r="T117" s="60"/>
      <c r="U117" s="21"/>
      <c r="V117" s="20"/>
      <c r="W117" s="23" t="str">
        <f>IF(ISBLANK(O117),IF(ISBLANK(V117),"",INDEX(Classes!$O$3:$O$17,MATCH(Results!V117,Classes!$N$3:$N$17,0),1)),"")</f>
        <v/>
      </c>
      <c r="X117" s="21"/>
      <c r="Y117" s="20"/>
      <c r="Z117" s="23" t="str">
        <f>IF(ISBLANK($O117),IF(ISBLANK(Y117),"",INDEX(Classes!$O$3:$O$17,MATCH(Results!Y117,Classes!$N$3:$N$17,0),1)),"")</f>
        <v/>
      </c>
      <c r="AA117" s="21"/>
      <c r="AB117" s="20"/>
      <c r="AC117" s="23" t="str">
        <f>IF(ISBLANK($O117),IF(ISBLANK(AB117),"",INDEX(Classes!$O$3:$O$17,MATCH(Results!AB117,Classes!$N$3:$N$17,0),1)),"")</f>
        <v/>
      </c>
      <c r="AD117" s="24">
        <f t="shared" si="74"/>
        <v>0</v>
      </c>
      <c r="AE117" s="22" t="str">
        <f t="shared" si="77"/>
        <v/>
      </c>
      <c r="AF117" s="22" t="str">
        <f t="shared" si="78"/>
        <v/>
      </c>
    </row>
    <row r="118" spans="1:32" x14ac:dyDescent="0.25">
      <c r="A118" t="str">
        <f t="shared" si="79"/>
        <v>67</v>
      </c>
      <c r="B118" t="str">
        <f t="shared" si="80"/>
        <v>64</v>
      </c>
      <c r="C118" t="str">
        <f t="shared" si="81"/>
        <v>62</v>
      </c>
      <c r="D118" s="14">
        <f t="shared" si="73"/>
        <v>7</v>
      </c>
      <c r="E118" s="14">
        <f t="shared" si="75"/>
        <v>4</v>
      </c>
      <c r="F118" s="15">
        <f t="shared" si="76"/>
        <v>2</v>
      </c>
      <c r="G118" s="65"/>
      <c r="H118" s="53"/>
      <c r="I118" s="53"/>
      <c r="J118" s="53"/>
      <c r="K118" s="164" t="s">
        <v>67</v>
      </c>
      <c r="L118" s="139"/>
      <c r="M118" s="54" t="s">
        <v>76</v>
      </c>
      <c r="N118" s="55">
        <v>6</v>
      </c>
      <c r="O118" s="54"/>
      <c r="P118" s="53">
        <v>31</v>
      </c>
      <c r="Q118" s="54" t="s">
        <v>110</v>
      </c>
      <c r="R118" s="54" t="s">
        <v>111</v>
      </c>
      <c r="S118" s="54" t="s">
        <v>109</v>
      </c>
      <c r="T118" s="60"/>
      <c r="U118" s="21"/>
      <c r="V118" s="20"/>
      <c r="W118" s="23" t="str">
        <f>IF(ISBLANK(O118),IF(ISBLANK(V118),"",INDEX(Classes!$O$3:$O$17,MATCH(Results!V118,Classes!$N$3:$N$17,0),1)),"")</f>
        <v/>
      </c>
      <c r="X118" s="21"/>
      <c r="Y118" s="20"/>
      <c r="Z118" s="23" t="str">
        <f>IF(ISBLANK($O118),IF(ISBLANK(Y118),"",INDEX(Classes!$O$3:$O$17,MATCH(Results!Y118,Classes!$N$3:$N$17,0),1)),"")</f>
        <v/>
      </c>
      <c r="AA118" s="21"/>
      <c r="AB118" s="20"/>
      <c r="AC118" s="23" t="str">
        <f>IF(ISBLANK($O118),IF(ISBLANK(AB118),"",INDEX(Classes!$O$3:$O$17,MATCH(Results!AB118,Classes!$N$3:$N$17,0),1)),"")</f>
        <v/>
      </c>
      <c r="AD118" s="24">
        <f t="shared" si="74"/>
        <v>0</v>
      </c>
      <c r="AE118" s="22" t="str">
        <f t="shared" si="77"/>
        <v/>
      </c>
      <c r="AF118" s="22" t="str">
        <f t="shared" si="78"/>
        <v/>
      </c>
    </row>
    <row r="119" spans="1:32" x14ac:dyDescent="0.25">
      <c r="A119" t="str">
        <f t="shared" si="79"/>
        <v>67</v>
      </c>
      <c r="B119" t="str">
        <f t="shared" si="80"/>
        <v>64</v>
      </c>
      <c r="C119" t="str">
        <f t="shared" si="81"/>
        <v>62</v>
      </c>
      <c r="D119" s="14">
        <f t="shared" si="73"/>
        <v>7</v>
      </c>
      <c r="E119" s="14">
        <f t="shared" si="75"/>
        <v>4</v>
      </c>
      <c r="F119" s="15">
        <f t="shared" si="76"/>
        <v>2</v>
      </c>
      <c r="G119" s="64"/>
      <c r="H119" s="20"/>
      <c r="I119" s="20"/>
      <c r="J119" s="20"/>
      <c r="K119" s="93"/>
      <c r="L119" s="76"/>
      <c r="M119" s="14" t="s">
        <v>76</v>
      </c>
      <c r="N119" s="17">
        <v>6</v>
      </c>
      <c r="O119" s="14"/>
      <c r="P119" s="20"/>
      <c r="Q119" s="14"/>
      <c r="R119" s="14"/>
      <c r="S119" s="14"/>
      <c r="T119" s="59"/>
      <c r="U119" s="21"/>
      <c r="V119" s="20"/>
      <c r="W119" s="23" t="str">
        <f>IF(ISBLANK(O119),IF(ISBLANK(V119),"",INDEX(Classes!$O$3:$O$17,MATCH(Results!V119,Classes!$N$3:$N$17,0),1)),"")</f>
        <v/>
      </c>
      <c r="X119" s="21"/>
      <c r="Y119" s="20"/>
      <c r="Z119" s="23" t="str">
        <f>IF(ISBLANK($O119),IF(ISBLANK(Y119),"",INDEX(Classes!$O$3:$O$17,MATCH(Results!Y119,Classes!$N$3:$N$17,0),1)),"")</f>
        <v/>
      </c>
      <c r="AA119" s="21"/>
      <c r="AB119" s="20"/>
      <c r="AC119" s="23" t="str">
        <f>IF(ISBLANK($O119),IF(ISBLANK(AB119),"",INDEX(Classes!$O$3:$O$17,MATCH(Results!AB119,Classes!$N$3:$N$17,0),1)),"")</f>
        <v/>
      </c>
      <c r="AD119" s="24">
        <f t="shared" si="74"/>
        <v>0</v>
      </c>
      <c r="AE119" s="22" t="str">
        <f t="shared" si="77"/>
        <v/>
      </c>
      <c r="AF119" s="22" t="str">
        <f t="shared" si="78"/>
        <v/>
      </c>
    </row>
    <row r="120" spans="1:32" hidden="1" outlineLevel="1" x14ac:dyDescent="0.25">
      <c r="A120" t="str">
        <f t="shared" si="79"/>
        <v>67</v>
      </c>
      <c r="B120" t="str">
        <f t="shared" si="80"/>
        <v>64</v>
      </c>
      <c r="C120" t="str">
        <f t="shared" si="81"/>
        <v>62</v>
      </c>
      <c r="D120" s="14">
        <f t="shared" si="73"/>
        <v>7</v>
      </c>
      <c r="E120" s="14">
        <f t="shared" si="75"/>
        <v>4</v>
      </c>
      <c r="F120" s="15">
        <f t="shared" si="76"/>
        <v>2</v>
      </c>
      <c r="G120" s="64"/>
      <c r="H120" s="20"/>
      <c r="I120" s="20"/>
      <c r="J120" s="20"/>
      <c r="K120" s="93"/>
      <c r="L120" s="76"/>
      <c r="M120" s="14" t="s">
        <v>76</v>
      </c>
      <c r="N120" s="17">
        <v>6</v>
      </c>
      <c r="O120" s="14"/>
      <c r="P120" s="20"/>
      <c r="Q120" s="14"/>
      <c r="R120" s="14"/>
      <c r="S120" s="14"/>
      <c r="T120" s="59"/>
      <c r="U120" s="21"/>
      <c r="V120" s="20"/>
      <c r="W120" s="23" t="str">
        <f>IF(ISBLANK(O120),IF(ISBLANK(V120),"",INDEX(Classes!$O$3:$O$17,MATCH(Results!V120,Classes!$N$3:$N$17,0),1)),"")</f>
        <v/>
      </c>
      <c r="X120" s="21"/>
      <c r="Y120" s="20"/>
      <c r="Z120" s="23" t="str">
        <f>IF(ISBLANK(R120),IF(ISBLANK(Y120),"",INDEX(Classes!$O$3:$O$17,MATCH(Results!Y120,Classes!$N$3:$N$17,0),1)),"")</f>
        <v/>
      </c>
      <c r="AA120" s="21"/>
      <c r="AB120" s="20"/>
      <c r="AC120" s="23" t="str">
        <f>IF(ISBLANK(U120),IF(ISBLANK(AB120),"",INDEX(Classes!$O$3:$O$17,MATCH(Results!AB120,Classes!$N$3:$N$17,0),1)),"")</f>
        <v/>
      </c>
      <c r="AD120" s="24">
        <f t="shared" si="74"/>
        <v>0</v>
      </c>
      <c r="AE120" s="22" t="str">
        <f t="shared" si="77"/>
        <v/>
      </c>
      <c r="AF120" s="22" t="str">
        <f t="shared" si="78"/>
        <v/>
      </c>
    </row>
    <row r="121" spans="1:32" hidden="1" outlineLevel="1" x14ac:dyDescent="0.25">
      <c r="A121" t="str">
        <f t="shared" si="79"/>
        <v>67</v>
      </c>
      <c r="B121" t="str">
        <f t="shared" si="80"/>
        <v>64</v>
      </c>
      <c r="C121" t="str">
        <f t="shared" si="81"/>
        <v>62</v>
      </c>
      <c r="D121" s="14">
        <f t="shared" si="73"/>
        <v>7</v>
      </c>
      <c r="E121" s="14">
        <f t="shared" si="75"/>
        <v>4</v>
      </c>
      <c r="F121" s="15">
        <f t="shared" si="76"/>
        <v>2</v>
      </c>
      <c r="G121" s="64"/>
      <c r="H121" s="20"/>
      <c r="I121" s="20"/>
      <c r="J121" s="20"/>
      <c r="K121" s="20"/>
      <c r="L121" s="73"/>
      <c r="M121" s="14"/>
      <c r="N121" s="17">
        <f t="shared" ref="N121:N131" si="82">N120</f>
        <v>6</v>
      </c>
      <c r="O121" s="14"/>
      <c r="P121" s="14"/>
      <c r="Q121" s="14"/>
      <c r="R121" s="14"/>
      <c r="S121" s="14"/>
      <c r="T121" s="15"/>
      <c r="U121" s="21"/>
      <c r="V121" s="20"/>
      <c r="W121" s="23" t="str">
        <f>IF(ISBLANK(O121),IF(ISBLANK(V121),"",INDEX(Classes!$O$3:$O$17,MATCH(Results!V121,Classes!$N$3:$N$17,0),1)),"")</f>
        <v/>
      </c>
      <c r="X121" s="21"/>
      <c r="Y121" s="20"/>
      <c r="Z121" s="23" t="str">
        <f>IF(ISBLANK(R121),IF(ISBLANK(Y121),"",INDEX(Classes!$O$3:$O$17,MATCH(Results!Y121,Classes!$N$3:$N$17,0),1)),"")</f>
        <v/>
      </c>
      <c r="AA121" s="21"/>
      <c r="AB121" s="20"/>
      <c r="AC121" s="23" t="str">
        <f>IF(ISBLANK(U121),IF(ISBLANK(AB121),"",INDEX(Classes!$O$3:$O$17,MATCH(Results!AB121,Classes!$N$3:$N$17,0),1)),"")</f>
        <v/>
      </c>
      <c r="AD121" s="24">
        <f t="shared" si="74"/>
        <v>0</v>
      </c>
      <c r="AE121" s="22" t="str">
        <f t="shared" si="77"/>
        <v/>
      </c>
      <c r="AF121" s="22" t="str">
        <f t="shared" si="78"/>
        <v/>
      </c>
    </row>
    <row r="122" spans="1:32" hidden="1" outlineLevel="1" x14ac:dyDescent="0.25">
      <c r="A122" t="str">
        <f t="shared" ref="A122:A131" si="83">$N$112&amp;D122</f>
        <v>67</v>
      </c>
      <c r="B122" t="str">
        <f t="shared" ref="B122:B131" si="84">$N$112&amp;E122</f>
        <v>64</v>
      </c>
      <c r="C122" t="str">
        <f t="shared" ref="C122:C131" si="85">$N$112&amp;F122</f>
        <v>62</v>
      </c>
      <c r="D122" s="14">
        <f t="shared" si="73"/>
        <v>7</v>
      </c>
      <c r="E122" s="14">
        <f t="shared" si="75"/>
        <v>4</v>
      </c>
      <c r="F122" s="15">
        <f t="shared" si="76"/>
        <v>2</v>
      </c>
      <c r="G122" s="64"/>
      <c r="H122" s="20"/>
      <c r="I122" s="20"/>
      <c r="J122" s="20"/>
      <c r="K122" s="20"/>
      <c r="L122" s="73"/>
      <c r="M122" s="14"/>
      <c r="N122" s="17">
        <f t="shared" si="82"/>
        <v>6</v>
      </c>
      <c r="O122" s="14"/>
      <c r="P122" s="14"/>
      <c r="Q122" s="14"/>
      <c r="R122" s="14"/>
      <c r="S122" s="14"/>
      <c r="T122" s="15"/>
      <c r="U122" s="21"/>
      <c r="V122" s="20"/>
      <c r="W122" s="23" t="str">
        <f>IF(ISBLANK(O122),IF(ISBLANK(V122),"",INDEX(Classes!$O$3:$O$17,MATCH(Results!V122,Classes!$N$3:$N$17,0),1)),"")</f>
        <v/>
      </c>
      <c r="X122" s="21"/>
      <c r="Y122" s="20"/>
      <c r="Z122" s="23" t="str">
        <f>IF(ISBLANK(R122),IF(ISBLANK(Y122),"",INDEX(Classes!$O$3:$O$17,MATCH(Results!Y122,Classes!$N$3:$N$17,0),1)),"")</f>
        <v/>
      </c>
      <c r="AA122" s="21"/>
      <c r="AB122" s="20"/>
      <c r="AC122" s="23" t="str">
        <f>IF(ISBLANK(U122),IF(ISBLANK(AB122),"",INDEX(Classes!$O$3:$O$17,MATCH(Results!AB122,Classes!$N$3:$N$17,0),1)),"")</f>
        <v/>
      </c>
      <c r="AD122" s="24">
        <f t="shared" si="74"/>
        <v>0</v>
      </c>
      <c r="AE122" s="22" t="str">
        <f t="shared" si="77"/>
        <v/>
      </c>
      <c r="AF122" s="22" t="str">
        <f t="shared" si="78"/>
        <v/>
      </c>
    </row>
    <row r="123" spans="1:32" hidden="1" outlineLevel="1" x14ac:dyDescent="0.25">
      <c r="A123" t="str">
        <f t="shared" si="83"/>
        <v>67</v>
      </c>
      <c r="B123" t="str">
        <f t="shared" si="84"/>
        <v>64</v>
      </c>
      <c r="C123" t="str">
        <f t="shared" si="85"/>
        <v>62</v>
      </c>
      <c r="D123" s="14">
        <f t="shared" si="73"/>
        <v>7</v>
      </c>
      <c r="E123" s="14">
        <f t="shared" si="75"/>
        <v>4</v>
      </c>
      <c r="F123" s="15">
        <f t="shared" si="76"/>
        <v>2</v>
      </c>
      <c r="G123" s="64"/>
      <c r="H123" s="20"/>
      <c r="I123" s="20"/>
      <c r="J123" s="20"/>
      <c r="K123" s="20"/>
      <c r="L123" s="73"/>
      <c r="M123" s="14"/>
      <c r="N123" s="17">
        <f t="shared" si="82"/>
        <v>6</v>
      </c>
      <c r="O123" s="14"/>
      <c r="P123" s="14"/>
      <c r="Q123" s="14"/>
      <c r="R123" s="14"/>
      <c r="S123" s="14"/>
      <c r="T123" s="15"/>
      <c r="U123" s="21"/>
      <c r="V123" s="20"/>
      <c r="W123" s="23" t="str">
        <f>IF(ISBLANK(O123),IF(ISBLANK(V123),"",INDEX(Classes!$O$3:$O$17,MATCH(Results!V123,Classes!$N$3:$N$17,0),1)),"")</f>
        <v/>
      </c>
      <c r="X123" s="21"/>
      <c r="Y123" s="20"/>
      <c r="Z123" s="23" t="str">
        <f>IF(ISBLANK(R123),IF(ISBLANK(Y123),"",INDEX(Classes!$O$3:$O$17,MATCH(Results!Y123,Classes!$N$3:$N$17,0),1)),"")</f>
        <v/>
      </c>
      <c r="AA123" s="21"/>
      <c r="AB123" s="20"/>
      <c r="AC123" s="23" t="str">
        <f>IF(ISBLANK(U123),IF(ISBLANK(AB123),"",INDEX(Classes!$O$3:$O$17,MATCH(Results!AB123,Classes!$N$3:$N$17,0),1)),"")</f>
        <v/>
      </c>
      <c r="AD123" s="24">
        <f t="shared" si="74"/>
        <v>0</v>
      </c>
      <c r="AE123" s="22" t="str">
        <f t="shared" si="77"/>
        <v/>
      </c>
      <c r="AF123" s="22" t="str">
        <f t="shared" si="78"/>
        <v/>
      </c>
    </row>
    <row r="124" spans="1:32" hidden="1" outlineLevel="1" x14ac:dyDescent="0.25">
      <c r="A124" t="str">
        <f t="shared" si="83"/>
        <v>67</v>
      </c>
      <c r="B124" t="str">
        <f t="shared" si="84"/>
        <v>64</v>
      </c>
      <c r="C124" t="str">
        <f t="shared" si="85"/>
        <v>62</v>
      </c>
      <c r="D124" s="14">
        <f t="shared" si="73"/>
        <v>7</v>
      </c>
      <c r="E124" s="14">
        <f t="shared" si="75"/>
        <v>4</v>
      </c>
      <c r="F124" s="15">
        <f t="shared" si="76"/>
        <v>2</v>
      </c>
      <c r="G124" s="64"/>
      <c r="H124" s="20"/>
      <c r="I124" s="20"/>
      <c r="J124" s="20"/>
      <c r="K124" s="20"/>
      <c r="L124" s="73"/>
      <c r="M124" s="14"/>
      <c r="N124" s="17">
        <f t="shared" si="82"/>
        <v>6</v>
      </c>
      <c r="O124" s="14"/>
      <c r="P124" s="14"/>
      <c r="Q124" s="14"/>
      <c r="R124" s="14"/>
      <c r="S124" s="14"/>
      <c r="T124" s="15"/>
      <c r="U124" s="21"/>
      <c r="V124" s="20"/>
      <c r="W124" s="23" t="str">
        <f>IF(ISBLANK(O124),IF(ISBLANK(V124),"",INDEX(Classes!$O$3:$O$17,MATCH(Results!V124,Classes!$N$3:$N$17,0),1)),"")</f>
        <v/>
      </c>
      <c r="X124" s="21"/>
      <c r="Y124" s="20"/>
      <c r="Z124" s="23" t="str">
        <f>IF(ISBLANK(R124),IF(ISBLANK(Y124),"",INDEX(Classes!$O$3:$O$17,MATCH(Results!Y124,Classes!$N$3:$N$17,0),1)),"")</f>
        <v/>
      </c>
      <c r="AA124" s="21"/>
      <c r="AB124" s="20"/>
      <c r="AC124" s="23" t="str">
        <f>IF(ISBLANK(U124),IF(ISBLANK(AB124),"",INDEX(Classes!$O$3:$O$17,MATCH(Results!AB124,Classes!$N$3:$N$17,0),1)),"")</f>
        <v/>
      </c>
      <c r="AD124" s="24">
        <f t="shared" si="74"/>
        <v>0</v>
      </c>
      <c r="AE124" s="22" t="str">
        <f t="shared" si="77"/>
        <v/>
      </c>
      <c r="AF124" s="22" t="str">
        <f t="shared" si="78"/>
        <v/>
      </c>
    </row>
    <row r="125" spans="1:32" hidden="1" outlineLevel="1" x14ac:dyDescent="0.25">
      <c r="A125" t="str">
        <f t="shared" si="83"/>
        <v>67</v>
      </c>
      <c r="B125" t="str">
        <f t="shared" si="84"/>
        <v>64</v>
      </c>
      <c r="C125" t="str">
        <f t="shared" si="85"/>
        <v>62</v>
      </c>
      <c r="D125" s="14">
        <f t="shared" si="73"/>
        <v>7</v>
      </c>
      <c r="E125" s="14">
        <f t="shared" si="75"/>
        <v>4</v>
      </c>
      <c r="F125" s="15">
        <f t="shared" si="76"/>
        <v>2</v>
      </c>
      <c r="G125" s="64"/>
      <c r="H125" s="20"/>
      <c r="I125" s="20"/>
      <c r="J125" s="20"/>
      <c r="K125" s="20"/>
      <c r="L125" s="73"/>
      <c r="M125" s="14"/>
      <c r="N125" s="17">
        <f t="shared" si="82"/>
        <v>6</v>
      </c>
      <c r="O125" s="14"/>
      <c r="P125" s="14"/>
      <c r="Q125" s="14"/>
      <c r="R125" s="14"/>
      <c r="S125" s="14"/>
      <c r="T125" s="15"/>
      <c r="U125" s="21"/>
      <c r="V125" s="20"/>
      <c r="W125" s="23" t="str">
        <f>IF(ISBLANK(O125),IF(ISBLANK(V125),"",INDEX(Classes!$O$3:$O$17,MATCH(Results!V125,Classes!$N$3:$N$17,0),1)),"")</f>
        <v/>
      </c>
      <c r="X125" s="21"/>
      <c r="Y125" s="20"/>
      <c r="Z125" s="23" t="str">
        <f>IF(ISBLANK(R125),IF(ISBLANK(Y125),"",INDEX(Classes!$O$3:$O$17,MATCH(Results!Y125,Classes!$N$3:$N$17,0),1)),"")</f>
        <v/>
      </c>
      <c r="AA125" s="21"/>
      <c r="AB125" s="20"/>
      <c r="AC125" s="23" t="str">
        <f>IF(ISBLANK(U125),IF(ISBLANK(AB125),"",INDEX(Classes!$O$3:$O$17,MATCH(Results!AB125,Classes!$N$3:$N$17,0),1)),"")</f>
        <v/>
      </c>
      <c r="AD125" s="24">
        <f t="shared" si="74"/>
        <v>0</v>
      </c>
      <c r="AE125" s="22" t="str">
        <f t="shared" si="77"/>
        <v/>
      </c>
      <c r="AF125" s="22" t="str">
        <f t="shared" si="78"/>
        <v/>
      </c>
    </row>
    <row r="126" spans="1:32" hidden="1" outlineLevel="1" x14ac:dyDescent="0.25">
      <c r="A126" t="str">
        <f t="shared" si="83"/>
        <v>67</v>
      </c>
      <c r="B126" t="str">
        <f t="shared" si="84"/>
        <v>64</v>
      </c>
      <c r="C126" t="str">
        <f t="shared" si="85"/>
        <v>62</v>
      </c>
      <c r="D126" s="14">
        <f t="shared" si="73"/>
        <v>7</v>
      </c>
      <c r="E126" s="14">
        <f t="shared" si="75"/>
        <v>4</v>
      </c>
      <c r="F126" s="15">
        <f t="shared" si="76"/>
        <v>2</v>
      </c>
      <c r="G126" s="64"/>
      <c r="H126" s="20"/>
      <c r="I126" s="20"/>
      <c r="J126" s="20"/>
      <c r="K126" s="20"/>
      <c r="L126" s="73"/>
      <c r="M126" s="14"/>
      <c r="N126" s="17">
        <f t="shared" si="82"/>
        <v>6</v>
      </c>
      <c r="O126" s="14"/>
      <c r="P126" s="14"/>
      <c r="Q126" s="14"/>
      <c r="R126" s="14"/>
      <c r="S126" s="14"/>
      <c r="T126" s="15"/>
      <c r="U126" s="21"/>
      <c r="V126" s="20"/>
      <c r="W126" s="23" t="str">
        <f>IF(ISBLANK(O126),IF(ISBLANK(V126),"",INDEX(Classes!$O$3:$O$17,MATCH(Results!V126,Classes!$N$3:$N$17,0),1)),"")</f>
        <v/>
      </c>
      <c r="X126" s="21"/>
      <c r="Y126" s="20"/>
      <c r="Z126" s="23" t="str">
        <f>IF(ISBLANK(R126),IF(ISBLANK(Y126),"",INDEX(Classes!$O$3:$O$17,MATCH(Results!Y126,Classes!$N$3:$N$17,0),1)),"")</f>
        <v/>
      </c>
      <c r="AA126" s="21"/>
      <c r="AB126" s="20"/>
      <c r="AC126" s="23" t="str">
        <f>IF(ISBLANK(U126),IF(ISBLANK(AB126),"",INDEX(Classes!$O$3:$O$17,MATCH(Results!AB126,Classes!$N$3:$N$17,0),1)),"")</f>
        <v/>
      </c>
      <c r="AD126" s="24">
        <f t="shared" si="74"/>
        <v>0</v>
      </c>
      <c r="AE126" s="22" t="str">
        <f t="shared" si="77"/>
        <v/>
      </c>
      <c r="AF126" s="22" t="str">
        <f t="shared" si="78"/>
        <v/>
      </c>
    </row>
    <row r="127" spans="1:32" hidden="1" outlineLevel="1" x14ac:dyDescent="0.25">
      <c r="A127" t="str">
        <f t="shared" si="83"/>
        <v>67</v>
      </c>
      <c r="B127" t="str">
        <f t="shared" si="84"/>
        <v>64</v>
      </c>
      <c r="C127" t="str">
        <f t="shared" si="85"/>
        <v>62</v>
      </c>
      <c r="D127" s="14">
        <f t="shared" si="73"/>
        <v>7</v>
      </c>
      <c r="E127" s="14">
        <f t="shared" si="75"/>
        <v>4</v>
      </c>
      <c r="F127" s="15">
        <f t="shared" si="76"/>
        <v>2</v>
      </c>
      <c r="G127" s="64"/>
      <c r="H127" s="20"/>
      <c r="I127" s="20"/>
      <c r="J127" s="20"/>
      <c r="K127" s="20"/>
      <c r="L127" s="73"/>
      <c r="M127" s="14"/>
      <c r="N127" s="17">
        <f t="shared" si="82"/>
        <v>6</v>
      </c>
      <c r="O127" s="14"/>
      <c r="P127" s="14"/>
      <c r="Q127" s="14"/>
      <c r="R127" s="14"/>
      <c r="S127" s="14"/>
      <c r="T127" s="15"/>
      <c r="U127" s="21"/>
      <c r="V127" s="20"/>
      <c r="W127" s="23" t="str">
        <f>IF(ISBLANK(O127),IF(ISBLANK(V127),"",INDEX(Classes!$O$3:$O$17,MATCH(Results!V127,Classes!$N$3:$N$17,0),1)),"")</f>
        <v/>
      </c>
      <c r="X127" s="21"/>
      <c r="Y127" s="20"/>
      <c r="Z127" s="23" t="str">
        <f>IF(ISBLANK(R127),IF(ISBLANK(Y127),"",INDEX(Classes!$O$3:$O$17,MATCH(Results!Y127,Classes!$N$3:$N$17,0),1)),"")</f>
        <v/>
      </c>
      <c r="AA127" s="21"/>
      <c r="AB127" s="20"/>
      <c r="AC127" s="23" t="str">
        <f>IF(ISBLANK(U127),IF(ISBLANK(AB127),"",INDEX(Classes!$O$3:$O$17,MATCH(Results!AB127,Classes!$N$3:$N$17,0),1)),"")</f>
        <v/>
      </c>
      <c r="AD127" s="24">
        <f t="shared" si="74"/>
        <v>0</v>
      </c>
      <c r="AE127" s="22" t="str">
        <f t="shared" si="77"/>
        <v/>
      </c>
      <c r="AF127" s="22" t="str">
        <f t="shared" si="78"/>
        <v/>
      </c>
    </row>
    <row r="128" spans="1:32" hidden="1" outlineLevel="1" x14ac:dyDescent="0.25">
      <c r="A128" t="str">
        <f t="shared" si="83"/>
        <v>67</v>
      </c>
      <c r="B128" t="str">
        <f t="shared" si="84"/>
        <v>64</v>
      </c>
      <c r="C128" t="str">
        <f t="shared" si="85"/>
        <v>62</v>
      </c>
      <c r="D128" s="14">
        <f t="shared" si="73"/>
        <v>7</v>
      </c>
      <c r="E128" s="14">
        <f t="shared" si="75"/>
        <v>4</v>
      </c>
      <c r="F128" s="15">
        <f t="shared" si="76"/>
        <v>2</v>
      </c>
      <c r="G128" s="64"/>
      <c r="H128" s="20"/>
      <c r="I128" s="20"/>
      <c r="J128" s="20"/>
      <c r="K128" s="20"/>
      <c r="L128" s="73"/>
      <c r="M128" s="14"/>
      <c r="N128" s="17">
        <f t="shared" si="82"/>
        <v>6</v>
      </c>
      <c r="O128" s="14"/>
      <c r="P128" s="14"/>
      <c r="Q128" s="14"/>
      <c r="R128" s="14"/>
      <c r="S128" s="14"/>
      <c r="T128" s="15"/>
      <c r="U128" s="21"/>
      <c r="V128" s="20"/>
      <c r="W128" s="23" t="str">
        <f>IF(ISBLANK(O128),IF(ISBLANK(V128),"",INDEX(Classes!$O$3:$O$17,MATCH(Results!V128,Classes!$N$3:$N$17,0),1)),"")</f>
        <v/>
      </c>
      <c r="X128" s="21"/>
      <c r="Y128" s="20"/>
      <c r="Z128" s="23" t="str">
        <f>IF(ISBLANK(R128),IF(ISBLANK(Y128),"",INDEX(Classes!$O$3:$O$17,MATCH(Results!Y128,Classes!$N$3:$N$17,0),1)),"")</f>
        <v/>
      </c>
      <c r="AA128" s="21"/>
      <c r="AB128" s="20"/>
      <c r="AC128" s="23" t="str">
        <f>IF(ISBLANK(U128),IF(ISBLANK(AB128),"",INDEX(Classes!$O$3:$O$17,MATCH(Results!AB128,Classes!$N$3:$N$17,0),1)),"")</f>
        <v/>
      </c>
      <c r="AD128" s="24">
        <f t="shared" si="74"/>
        <v>0</v>
      </c>
      <c r="AE128" s="22" t="str">
        <f t="shared" si="77"/>
        <v/>
      </c>
      <c r="AF128" s="22" t="str">
        <f t="shared" si="78"/>
        <v/>
      </c>
    </row>
    <row r="129" spans="1:32" hidden="1" outlineLevel="1" x14ac:dyDescent="0.25">
      <c r="A129" t="str">
        <f t="shared" si="83"/>
        <v>67</v>
      </c>
      <c r="B129" t="str">
        <f t="shared" si="84"/>
        <v>64</v>
      </c>
      <c r="C129" t="str">
        <f t="shared" si="85"/>
        <v>62</v>
      </c>
      <c r="D129" s="14">
        <f t="shared" si="73"/>
        <v>7</v>
      </c>
      <c r="E129" s="14">
        <f t="shared" si="75"/>
        <v>4</v>
      </c>
      <c r="F129" s="15">
        <f t="shared" si="76"/>
        <v>2</v>
      </c>
      <c r="G129" s="64"/>
      <c r="H129" s="20"/>
      <c r="I129" s="20"/>
      <c r="J129" s="20"/>
      <c r="K129" s="20"/>
      <c r="L129" s="73"/>
      <c r="M129" s="14"/>
      <c r="N129" s="17">
        <f t="shared" si="82"/>
        <v>6</v>
      </c>
      <c r="O129" s="14"/>
      <c r="P129" s="14"/>
      <c r="Q129" s="14"/>
      <c r="R129" s="14"/>
      <c r="S129" s="14"/>
      <c r="T129" s="15"/>
      <c r="U129" s="21"/>
      <c r="V129" s="20"/>
      <c r="W129" s="23" t="str">
        <f>IF(ISBLANK(O129),IF(ISBLANK(V129),"",INDEX(Classes!$O$3:$O$17,MATCH(Results!V129,Classes!$N$3:$N$17,0),1)),"")</f>
        <v/>
      </c>
      <c r="X129" s="21"/>
      <c r="Y129" s="20"/>
      <c r="Z129" s="23" t="str">
        <f>IF(ISBLANK(R129),IF(ISBLANK(Y129),"",INDEX(Classes!$O$3:$O$17,MATCH(Results!Y129,Classes!$N$3:$N$17,0),1)),"")</f>
        <v/>
      </c>
      <c r="AA129" s="21"/>
      <c r="AB129" s="20"/>
      <c r="AC129" s="23" t="str">
        <f>IF(ISBLANK(U129),IF(ISBLANK(AB129),"",INDEX(Classes!$O$3:$O$17,MATCH(Results!AB129,Classes!$N$3:$N$17,0),1)),"")</f>
        <v/>
      </c>
      <c r="AD129" s="24">
        <f t="shared" si="74"/>
        <v>0</v>
      </c>
      <c r="AE129" s="22" t="str">
        <f t="shared" si="77"/>
        <v/>
      </c>
      <c r="AF129" s="22" t="str">
        <f t="shared" si="78"/>
        <v/>
      </c>
    </row>
    <row r="130" spans="1:32" hidden="1" outlineLevel="1" x14ac:dyDescent="0.25">
      <c r="A130" t="str">
        <f t="shared" si="83"/>
        <v>67</v>
      </c>
      <c r="B130" t="str">
        <f t="shared" si="84"/>
        <v>64</v>
      </c>
      <c r="C130" t="str">
        <f t="shared" si="85"/>
        <v>62</v>
      </c>
      <c r="D130" s="14">
        <f t="shared" si="73"/>
        <v>7</v>
      </c>
      <c r="E130" s="14">
        <f t="shared" si="75"/>
        <v>4</v>
      </c>
      <c r="F130" s="15">
        <f t="shared" si="76"/>
        <v>2</v>
      </c>
      <c r="G130" s="64"/>
      <c r="H130" s="20"/>
      <c r="I130" s="20"/>
      <c r="J130" s="20"/>
      <c r="K130" s="20"/>
      <c r="L130" s="73"/>
      <c r="M130" s="14"/>
      <c r="N130" s="17">
        <f t="shared" si="82"/>
        <v>6</v>
      </c>
      <c r="O130" s="14"/>
      <c r="P130" s="14"/>
      <c r="Q130" s="14"/>
      <c r="R130" s="14"/>
      <c r="S130" s="14"/>
      <c r="T130" s="15"/>
      <c r="U130" s="21"/>
      <c r="V130" s="20"/>
      <c r="W130" s="23" t="str">
        <f>IF(ISBLANK(O130),IF(ISBLANK(V130),"",INDEX(Classes!$O$3:$O$17,MATCH(Results!V130,Classes!$N$3:$N$17,0),1)),"")</f>
        <v/>
      </c>
      <c r="X130" s="21"/>
      <c r="Y130" s="20"/>
      <c r="Z130" s="23" t="str">
        <f>IF(ISBLANK(R130),IF(ISBLANK(Y130),"",INDEX(Classes!$O$3:$O$17,MATCH(Results!Y130,Classes!$N$3:$N$17,0),1)),"")</f>
        <v/>
      </c>
      <c r="AA130" s="21"/>
      <c r="AB130" s="20"/>
      <c r="AC130" s="23" t="str">
        <f>IF(ISBLANK(U130),IF(ISBLANK(AB130),"",INDEX(Classes!$O$3:$O$17,MATCH(Results!AB130,Classes!$N$3:$N$17,0),1)),"")</f>
        <v/>
      </c>
      <c r="AD130" s="24">
        <f t="shared" si="74"/>
        <v>0</v>
      </c>
      <c r="AE130" s="22" t="str">
        <f t="shared" si="77"/>
        <v/>
      </c>
      <c r="AF130" s="22" t="str">
        <f t="shared" si="78"/>
        <v/>
      </c>
    </row>
    <row r="131" spans="1:32" hidden="1" outlineLevel="1" x14ac:dyDescent="0.25">
      <c r="A131" t="str">
        <f t="shared" si="83"/>
        <v>67</v>
      </c>
      <c r="B131" t="str">
        <f t="shared" si="84"/>
        <v>64</v>
      </c>
      <c r="C131" t="str">
        <f t="shared" si="85"/>
        <v>62</v>
      </c>
      <c r="D131" s="14">
        <f t="shared" si="73"/>
        <v>7</v>
      </c>
      <c r="E131" s="14">
        <f t="shared" si="75"/>
        <v>4</v>
      </c>
      <c r="F131" s="15">
        <f t="shared" si="76"/>
        <v>2</v>
      </c>
      <c r="G131" s="64"/>
      <c r="H131" s="20"/>
      <c r="I131" s="20"/>
      <c r="J131" s="20"/>
      <c r="K131" s="20"/>
      <c r="L131" s="73"/>
      <c r="M131" s="14"/>
      <c r="N131" s="17">
        <f t="shared" si="82"/>
        <v>6</v>
      </c>
      <c r="O131" s="14"/>
      <c r="P131" s="14"/>
      <c r="Q131" s="14"/>
      <c r="R131" s="14"/>
      <c r="S131" s="14"/>
      <c r="T131" s="15"/>
      <c r="U131" s="21"/>
      <c r="V131" s="20"/>
      <c r="W131" s="23" t="str">
        <f>IF(ISBLANK(O131),IF(ISBLANK(V131),"",INDEX(Classes!$O$3:$O$17,MATCH(Results!V131,Classes!$N$3:$N$17,0),1)),"")</f>
        <v/>
      </c>
      <c r="X131" s="21"/>
      <c r="Y131" s="20"/>
      <c r="Z131" s="23" t="str">
        <f>IF(ISBLANK(R131),IF(ISBLANK(Y131),"",INDEX(Classes!$O$3:$O$17,MATCH(Results!Y131,Classes!$N$3:$N$17,0),1)),"")</f>
        <v/>
      </c>
      <c r="AA131" s="21"/>
      <c r="AB131" s="20"/>
      <c r="AC131" s="23" t="str">
        <f>IF(ISBLANK(U131),IF(ISBLANK(AB131),"",INDEX(Classes!$O$3:$O$17,MATCH(Results!AB131,Classes!$N$3:$N$17,0),1)),"")</f>
        <v/>
      </c>
      <c r="AD131" s="24">
        <f t="shared" si="74"/>
        <v>0</v>
      </c>
      <c r="AE131" s="22" t="str">
        <f t="shared" si="77"/>
        <v/>
      </c>
      <c r="AF131" s="22" t="str">
        <f t="shared" si="78"/>
        <v/>
      </c>
    </row>
    <row r="132" spans="1:32" collapsed="1" x14ac:dyDescent="0.25">
      <c r="D132" s="10"/>
      <c r="E132" s="10"/>
      <c r="F132" s="11"/>
      <c r="G132" s="66"/>
      <c r="H132" s="19"/>
      <c r="I132" s="19"/>
      <c r="J132" s="19"/>
      <c r="K132" s="19"/>
      <c r="L132" s="74"/>
      <c r="M132" s="10"/>
      <c r="N132" s="18" t="str">
        <f>Classes!$A$9</f>
        <v>Class 7 Official 13 - 26 yrs 100cm</v>
      </c>
      <c r="O132" s="10"/>
      <c r="P132" s="10"/>
      <c r="Q132" s="10"/>
      <c r="R132" s="10"/>
      <c r="S132" s="10"/>
      <c r="T132" s="11"/>
      <c r="U132" s="12"/>
      <c r="V132" s="10"/>
      <c r="W132" s="13"/>
      <c r="X132" s="12"/>
      <c r="Y132" s="10"/>
      <c r="Z132" s="13"/>
      <c r="AA132" s="12"/>
      <c r="AB132" s="10"/>
      <c r="AC132" s="13"/>
      <c r="AD132" s="16"/>
      <c r="AE132" s="16"/>
      <c r="AF132" s="16"/>
    </row>
    <row r="133" spans="1:32" x14ac:dyDescent="0.25">
      <c r="A133" t="str">
        <f t="shared" ref="A133:A152" si="86">$N$133&amp;D133</f>
        <v>71</v>
      </c>
      <c r="B133" t="str">
        <f t="shared" ref="B133:B152" si="87">$N$133&amp;E133</f>
        <v>74</v>
      </c>
      <c r="C133" t="str">
        <f t="shared" ref="C133:C152" si="88">$N$133&amp;F133</f>
        <v>73</v>
      </c>
      <c r="D133" s="14">
        <f t="shared" ref="D133:D152" si="89">IF(ISBLANK(P133),D132,IF(G133="**",1,1+D132))</f>
        <v>1</v>
      </c>
      <c r="E133" s="14">
        <f>IF(ISBLANK(P133),0,IF(H133="**",1,1+E152))</f>
        <v>4</v>
      </c>
      <c r="F133" s="15">
        <f>IF(ISBLANK(P133),0,IF(I133="**",1,1+F152))</f>
        <v>3</v>
      </c>
      <c r="G133" s="64" t="s">
        <v>44</v>
      </c>
      <c r="H133" s="20"/>
      <c r="I133" s="20"/>
      <c r="J133" s="20"/>
      <c r="K133" s="20"/>
      <c r="L133" s="73"/>
      <c r="M133" s="14" t="s">
        <v>76</v>
      </c>
      <c r="N133" s="17">
        <v>7</v>
      </c>
      <c r="O133" s="14"/>
      <c r="P133" s="20">
        <v>15</v>
      </c>
      <c r="Q133" s="14" t="s">
        <v>91</v>
      </c>
      <c r="R133" s="14" t="s">
        <v>92</v>
      </c>
      <c r="S133" s="14" t="s">
        <v>150</v>
      </c>
      <c r="T133" s="59">
        <v>341412</v>
      </c>
      <c r="U133" s="21"/>
      <c r="V133" s="20" t="s">
        <v>46</v>
      </c>
      <c r="W133" s="23">
        <f>IF(ISBLANK(O133),IF(ISBLANK(V133),"",INDEX(Classes!$O$3:$O$17,MATCH(Results!V133,Classes!$N$3:$N$17,0),1)),"")</f>
        <v>9</v>
      </c>
      <c r="X133" s="21"/>
      <c r="Y133" s="20"/>
      <c r="Z133" s="23" t="str">
        <f>IF(ISBLANK($O133),IF(ISBLANK(Y133),"",INDEX(Classes!$O$3:$O$17,MATCH(Results!Y133,Classes!$N$3:$N$17,0),1)),"")</f>
        <v/>
      </c>
      <c r="AA133" s="21" t="s">
        <v>349</v>
      </c>
      <c r="AB133" s="20" t="s">
        <v>45</v>
      </c>
      <c r="AC133" s="23">
        <f>IF(ISBLANK($O133),IF(ISBLANK(AB133),"",INDEX(Classes!$O$3:$O$17,MATCH(Results!AB133,Classes!$N$3:$N$17,0),1)),"")</f>
        <v>10</v>
      </c>
      <c r="AD133" s="24">
        <f t="shared" ref="AD133:AD152" si="90">SUM(W133,Z133,AC133)</f>
        <v>19</v>
      </c>
      <c r="AE133" s="22">
        <f>IF(AD133=0,"",RANK(AD133,$AD$133:$AD$152))</f>
        <v>2</v>
      </c>
      <c r="AF133" s="22" t="str">
        <f>IF(ISBLANK(O133),IF(COUNTIF(U133:AC133,"C")=0,"",COUNTIF(U133:AC133,"C")&amp;" Qs"),"")</f>
        <v>1 Qs</v>
      </c>
    </row>
    <row r="134" spans="1:32" x14ac:dyDescent="0.25">
      <c r="A134" t="str">
        <f t="shared" si="86"/>
        <v>72</v>
      </c>
      <c r="B134" t="str">
        <f t="shared" si="87"/>
        <v>75</v>
      </c>
      <c r="C134" t="str">
        <f t="shared" si="88"/>
        <v>74</v>
      </c>
      <c r="D134" s="14">
        <f t="shared" si="89"/>
        <v>2</v>
      </c>
      <c r="E134" s="14">
        <f t="shared" ref="E134:E152" si="91">IF(ISBLANK(P134),E133,IF(H134="**",1,1+E133))</f>
        <v>5</v>
      </c>
      <c r="F134" s="15">
        <f t="shared" ref="F134:F152" si="92">IF(ISBLANK(P134),F133,IF(I134="**",1,1+F133))</f>
        <v>4</v>
      </c>
      <c r="G134" s="65"/>
      <c r="H134" s="53"/>
      <c r="I134" s="53"/>
      <c r="J134" s="53"/>
      <c r="K134" s="53" t="s">
        <v>67</v>
      </c>
      <c r="L134" s="162"/>
      <c r="M134" s="14" t="s">
        <v>76</v>
      </c>
      <c r="N134" s="55">
        <v>7</v>
      </c>
      <c r="O134" s="54"/>
      <c r="P134" s="54">
        <v>70</v>
      </c>
      <c r="Q134" s="54" t="s">
        <v>119</v>
      </c>
      <c r="R134" s="54" t="s">
        <v>159</v>
      </c>
      <c r="S134" s="54" t="s">
        <v>148</v>
      </c>
      <c r="T134" s="163"/>
      <c r="U134" s="21"/>
      <c r="V134" s="20"/>
      <c r="W134" s="23" t="str">
        <f>IF(ISBLANK(O134),IF(ISBLANK(V134),"",INDEX(Classes!$O$3:$O$17,MATCH(Results!V134,Classes!$N$3:$N$17,0),1)),"")</f>
        <v/>
      </c>
      <c r="X134" s="21"/>
      <c r="Y134" s="20"/>
      <c r="Z134" s="23" t="str">
        <f>IF(ISBLANK($O134),IF(ISBLANK(Y134),"",INDEX(Classes!$O$3:$O$17,MATCH(Results!Y134,Classes!$N$3:$N$17,0),1)),"")</f>
        <v/>
      </c>
      <c r="AA134" s="21"/>
      <c r="AB134" s="20"/>
      <c r="AC134" s="23" t="str">
        <f>IF(ISBLANK($O134),IF(ISBLANK(AB134),"",INDEX(Classes!$O$3:$O$17,MATCH(Results!AB134,Classes!$N$3:$N$17,0),1)),"")</f>
        <v/>
      </c>
      <c r="AD134" s="24">
        <f t="shared" si="90"/>
        <v>0</v>
      </c>
      <c r="AE134" s="22" t="str">
        <f t="shared" ref="AE134:AE152" si="93">IF(AD134=0,"",RANK(AD134,$AD$133:$AD$152))</f>
        <v/>
      </c>
      <c r="AF134" s="22" t="str">
        <f t="shared" ref="AF134:AF152" si="94">IF(ISBLANK(O134),IF(COUNTIF(U134:AC134,"C")=0,"",COUNTIF(U134:AC134,"C")&amp;" Qs"),"")</f>
        <v/>
      </c>
    </row>
    <row r="135" spans="1:32" x14ac:dyDescent="0.25">
      <c r="A135" t="str">
        <f t="shared" si="86"/>
        <v>73</v>
      </c>
      <c r="B135" t="str">
        <f t="shared" si="87"/>
        <v>76</v>
      </c>
      <c r="C135" t="str">
        <f t="shared" si="88"/>
        <v>75</v>
      </c>
      <c r="D135" s="14">
        <f t="shared" si="89"/>
        <v>3</v>
      </c>
      <c r="E135" s="14">
        <f t="shared" si="91"/>
        <v>6</v>
      </c>
      <c r="F135" s="15">
        <f t="shared" si="92"/>
        <v>5</v>
      </c>
      <c r="G135" s="65"/>
      <c r="H135" s="53"/>
      <c r="I135" s="53"/>
      <c r="J135" s="53"/>
      <c r="K135" s="53" t="s">
        <v>67</v>
      </c>
      <c r="L135" s="162"/>
      <c r="M135" s="14" t="s">
        <v>76</v>
      </c>
      <c r="N135" s="55">
        <v>7</v>
      </c>
      <c r="O135" s="54"/>
      <c r="P135" s="54">
        <v>25</v>
      </c>
      <c r="Q135" s="54" t="s">
        <v>116</v>
      </c>
      <c r="R135" s="54" t="s">
        <v>117</v>
      </c>
      <c r="S135" s="54" t="s">
        <v>70</v>
      </c>
      <c r="T135" s="163"/>
      <c r="U135" s="21"/>
      <c r="V135" s="20"/>
      <c r="W135" s="23" t="str">
        <f>IF(ISBLANK(O135),IF(ISBLANK(V135),"",INDEX(Classes!$O$3:$O$17,MATCH(Results!V135,Classes!$N$3:$N$17,0),1)),"")</f>
        <v/>
      </c>
      <c r="X135" s="21"/>
      <c r="Y135" s="20"/>
      <c r="Z135" s="23" t="str">
        <f>IF(ISBLANK($O135),IF(ISBLANK(Y135),"",INDEX(Classes!$O$3:$O$17,MATCH(Results!Y135,Classes!$N$3:$N$17,0),1)),"")</f>
        <v/>
      </c>
      <c r="AA135" s="21"/>
      <c r="AB135" s="20"/>
      <c r="AC135" s="23" t="str">
        <f>IF(ISBLANK($O135),IF(ISBLANK(AB135),"",INDEX(Classes!$O$3:$O$17,MATCH(Results!AB135,Classes!$N$3:$N$17,0),1)),"")</f>
        <v/>
      </c>
      <c r="AD135" s="24">
        <f t="shared" si="90"/>
        <v>0</v>
      </c>
      <c r="AE135" s="22" t="str">
        <f t="shared" si="93"/>
        <v/>
      </c>
      <c r="AF135" s="22" t="str">
        <f t="shared" si="94"/>
        <v/>
      </c>
    </row>
    <row r="136" spans="1:32" x14ac:dyDescent="0.25">
      <c r="A136" t="str">
        <f t="shared" si="86"/>
        <v>74</v>
      </c>
      <c r="B136" t="str">
        <f t="shared" si="87"/>
        <v>71</v>
      </c>
      <c r="C136" t="str">
        <f t="shared" si="88"/>
        <v>76</v>
      </c>
      <c r="D136" s="14">
        <f t="shared" si="89"/>
        <v>4</v>
      </c>
      <c r="E136" s="14">
        <f t="shared" si="91"/>
        <v>1</v>
      </c>
      <c r="F136" s="15">
        <f t="shared" si="92"/>
        <v>6</v>
      </c>
      <c r="G136" s="65"/>
      <c r="H136" s="53" t="s">
        <v>44</v>
      </c>
      <c r="I136" s="53"/>
      <c r="J136" s="53"/>
      <c r="K136" s="53" t="s">
        <v>67</v>
      </c>
      <c r="L136" s="162"/>
      <c r="M136" s="14" t="s">
        <v>76</v>
      </c>
      <c r="N136" s="55">
        <v>7</v>
      </c>
      <c r="O136" s="54"/>
      <c r="P136" s="54">
        <v>53</v>
      </c>
      <c r="Q136" s="54" t="s">
        <v>93</v>
      </c>
      <c r="R136" s="54" t="s">
        <v>94</v>
      </c>
      <c r="S136" s="54" t="s">
        <v>95</v>
      </c>
      <c r="T136" s="163"/>
      <c r="U136" s="21"/>
      <c r="V136" s="20"/>
      <c r="W136" s="23" t="str">
        <f>IF(ISBLANK(O136),IF(ISBLANK(V136),"",INDEX(Classes!$O$3:$O$17,MATCH(Results!V136,Classes!$N$3:$N$17,0),1)),"")</f>
        <v/>
      </c>
      <c r="X136" s="21"/>
      <c r="Y136" s="20"/>
      <c r="Z136" s="23" t="str">
        <f>IF(ISBLANK($O136),IF(ISBLANK(Y136),"",INDEX(Classes!$O$3:$O$17,MATCH(Results!Y136,Classes!$N$3:$N$17,0),1)),"")</f>
        <v/>
      </c>
      <c r="AA136" s="21"/>
      <c r="AB136" s="20"/>
      <c r="AC136" s="23" t="str">
        <f>IF(ISBLANK($O136),IF(ISBLANK(AB136),"",INDEX(Classes!$O$3:$O$17,MATCH(Results!AB136,Classes!$N$3:$N$17,0),1)),"")</f>
        <v/>
      </c>
      <c r="AD136" s="24">
        <f t="shared" si="90"/>
        <v>0</v>
      </c>
      <c r="AE136" s="22" t="str">
        <f t="shared" si="93"/>
        <v/>
      </c>
      <c r="AF136" s="22" t="str">
        <f t="shared" si="94"/>
        <v/>
      </c>
    </row>
    <row r="137" spans="1:32" x14ac:dyDescent="0.25">
      <c r="A137" t="str">
        <f t="shared" si="86"/>
        <v>75</v>
      </c>
      <c r="B137" t="str">
        <f t="shared" si="87"/>
        <v>72</v>
      </c>
      <c r="C137" t="str">
        <f t="shared" si="88"/>
        <v>71</v>
      </c>
      <c r="D137" s="14">
        <f t="shared" si="89"/>
        <v>5</v>
      </c>
      <c r="E137" s="14">
        <f t="shared" si="91"/>
        <v>2</v>
      </c>
      <c r="F137" s="15">
        <f t="shared" si="92"/>
        <v>1</v>
      </c>
      <c r="G137" s="64"/>
      <c r="H137" s="20"/>
      <c r="I137" s="20" t="s">
        <v>44</v>
      </c>
      <c r="J137" s="20"/>
      <c r="K137" s="20"/>
      <c r="L137" s="73"/>
      <c r="M137" s="14" t="s">
        <v>76</v>
      </c>
      <c r="N137" s="17">
        <v>7</v>
      </c>
      <c r="O137" s="14"/>
      <c r="P137" s="14">
        <v>74</v>
      </c>
      <c r="Q137" s="14" t="s">
        <v>246</v>
      </c>
      <c r="R137" s="14" t="s">
        <v>247</v>
      </c>
      <c r="S137" s="14" t="s">
        <v>83</v>
      </c>
      <c r="T137" s="15">
        <v>331424</v>
      </c>
      <c r="U137" s="21" t="s">
        <v>349</v>
      </c>
      <c r="V137" s="20" t="s">
        <v>45</v>
      </c>
      <c r="W137" s="23">
        <f>IF(ISBLANK(O137),IF(ISBLANK(V137),"",INDEX(Classes!$O$3:$O$17,MATCH(Results!V137,Classes!$N$3:$N$17,0),1)),"")</f>
        <v>10</v>
      </c>
      <c r="X137" s="21" t="s">
        <v>349</v>
      </c>
      <c r="Y137" s="20" t="s">
        <v>45</v>
      </c>
      <c r="Z137" s="23">
        <f>IF(ISBLANK($O137),IF(ISBLANK(Y137),"",INDEX(Classes!$O$3:$O$17,MATCH(Results!Y137,Classes!$N$3:$N$17,0),1)),"")</f>
        <v>10</v>
      </c>
      <c r="AA137" s="21" t="s">
        <v>349</v>
      </c>
      <c r="AB137" s="20" t="s">
        <v>46</v>
      </c>
      <c r="AC137" s="23">
        <f>IF(ISBLANK($O137),IF(ISBLANK(AB137),"",INDEX(Classes!$O$3:$O$17,MATCH(Results!AB137,Classes!$N$3:$N$17,0),1)),"")</f>
        <v>9</v>
      </c>
      <c r="AD137" s="24">
        <f t="shared" si="90"/>
        <v>29</v>
      </c>
      <c r="AE137" s="22">
        <f t="shared" si="93"/>
        <v>1</v>
      </c>
      <c r="AF137" s="22" t="str">
        <f t="shared" si="94"/>
        <v>3 Qs</v>
      </c>
    </row>
    <row r="138" spans="1:32" x14ac:dyDescent="0.25">
      <c r="A138" t="str">
        <f t="shared" si="86"/>
        <v>76</v>
      </c>
      <c r="B138" t="str">
        <f t="shared" si="87"/>
        <v>73</v>
      </c>
      <c r="C138" t="str">
        <f t="shared" si="88"/>
        <v>72</v>
      </c>
      <c r="D138" s="14">
        <f t="shared" si="89"/>
        <v>6</v>
      </c>
      <c r="E138" s="14">
        <f t="shared" si="91"/>
        <v>3</v>
      </c>
      <c r="F138" s="15">
        <f t="shared" si="92"/>
        <v>2</v>
      </c>
      <c r="G138" s="67"/>
      <c r="H138" s="45"/>
      <c r="I138" s="45"/>
      <c r="J138" s="45"/>
      <c r="K138" s="94"/>
      <c r="L138" s="77"/>
      <c r="M138" s="46"/>
      <c r="N138" s="47">
        <v>7</v>
      </c>
      <c r="O138" s="46" t="s">
        <v>88</v>
      </c>
      <c r="P138" s="45">
        <v>82</v>
      </c>
      <c r="Q138" s="46" t="s">
        <v>297</v>
      </c>
      <c r="R138" s="46" t="s">
        <v>298</v>
      </c>
      <c r="S138" s="46" t="s">
        <v>125</v>
      </c>
      <c r="T138" s="61"/>
      <c r="U138" s="49"/>
      <c r="V138" s="45"/>
      <c r="W138" s="50" t="str">
        <f>IF(ISBLANK(O138),IF(ISBLANK(V138),"",INDEX(Classes!$O$3:$O$17,MATCH(Results!V138,Classes!$N$3:$N$17,0),1)),"")</f>
        <v/>
      </c>
      <c r="X138" s="49"/>
      <c r="Y138" s="45"/>
      <c r="Z138" s="50" t="str">
        <f>IF(ISBLANK($O138),IF(ISBLANK(Y138),"",INDEX(Classes!$O$3:$O$17,MATCH(Results!Y138,Classes!$N$3:$N$17,0),1)),"")</f>
        <v/>
      </c>
      <c r="AA138" s="49"/>
      <c r="AB138" s="45"/>
      <c r="AC138" s="50" t="str">
        <f>IF(ISBLANK($O138),IF(ISBLANK(AB138),"",INDEX(Classes!$O$3:$O$17,MATCH(Results!AB138,Classes!$N$3:$N$17,0),1)),"")</f>
        <v/>
      </c>
      <c r="AD138" s="51">
        <f t="shared" si="90"/>
        <v>0</v>
      </c>
      <c r="AE138" s="52" t="str">
        <f t="shared" si="93"/>
        <v/>
      </c>
      <c r="AF138" s="52" t="str">
        <f t="shared" si="94"/>
        <v/>
      </c>
    </row>
    <row r="139" spans="1:32" x14ac:dyDescent="0.25">
      <c r="A139" t="str">
        <f t="shared" si="86"/>
        <v>76</v>
      </c>
      <c r="B139" t="str">
        <f t="shared" si="87"/>
        <v>73</v>
      </c>
      <c r="C139" t="str">
        <f t="shared" si="88"/>
        <v>72</v>
      </c>
      <c r="D139" s="14">
        <f t="shared" si="89"/>
        <v>6</v>
      </c>
      <c r="E139" s="14">
        <f t="shared" si="91"/>
        <v>3</v>
      </c>
      <c r="F139" s="15">
        <f t="shared" si="92"/>
        <v>2</v>
      </c>
      <c r="G139" s="64"/>
      <c r="H139" s="20"/>
      <c r="I139" s="20"/>
      <c r="J139" s="20"/>
      <c r="K139" s="20"/>
      <c r="L139" s="73"/>
      <c r="M139" s="14"/>
      <c r="N139" s="17">
        <f t="shared" ref="N139:N152" si="95">N138</f>
        <v>7</v>
      </c>
      <c r="O139" s="14"/>
      <c r="P139" s="14"/>
      <c r="Q139" s="14"/>
      <c r="R139" s="14"/>
      <c r="S139" s="14"/>
      <c r="T139" s="15"/>
      <c r="U139" s="21"/>
      <c r="V139" s="20"/>
      <c r="W139" s="23" t="str">
        <f>IF(ISBLANK(O139),IF(ISBLANK(V139),"",INDEX(Classes!$O$3:$O$17,MATCH(Results!V139,Classes!$N$3:$N$17,0),1)),"")</f>
        <v/>
      </c>
      <c r="X139" s="21"/>
      <c r="Y139" s="20"/>
      <c r="Z139" s="23" t="str">
        <f>IF(ISBLANK($O139),IF(ISBLANK(Y139),"",INDEX(Classes!$O$3:$O$17,MATCH(Results!Y139,Classes!$N$3:$N$17,0),1)),"")</f>
        <v/>
      </c>
      <c r="AA139" s="21"/>
      <c r="AB139" s="20"/>
      <c r="AC139" s="23" t="str">
        <f>IF(ISBLANK($O139),IF(ISBLANK(AB139),"",INDEX(Classes!$O$3:$O$17,MATCH(Results!AB139,Classes!$N$3:$N$17,0),1)),"")</f>
        <v/>
      </c>
      <c r="AD139" s="24">
        <f t="shared" si="90"/>
        <v>0</v>
      </c>
      <c r="AE139" s="22" t="str">
        <f t="shared" si="93"/>
        <v/>
      </c>
      <c r="AF139" s="22" t="str">
        <f t="shared" si="94"/>
        <v/>
      </c>
    </row>
    <row r="140" spans="1:32" hidden="1" outlineLevel="1" x14ac:dyDescent="0.25">
      <c r="A140" t="str">
        <f t="shared" si="86"/>
        <v>76</v>
      </c>
      <c r="B140" t="str">
        <f t="shared" si="87"/>
        <v>73</v>
      </c>
      <c r="C140" t="str">
        <f t="shared" si="88"/>
        <v>72</v>
      </c>
      <c r="D140" s="14">
        <f t="shared" si="89"/>
        <v>6</v>
      </c>
      <c r="E140" s="14">
        <f t="shared" si="91"/>
        <v>3</v>
      </c>
      <c r="F140" s="15">
        <f t="shared" si="92"/>
        <v>2</v>
      </c>
      <c r="G140" s="64"/>
      <c r="H140" s="20"/>
      <c r="I140" s="20"/>
      <c r="J140" s="20"/>
      <c r="K140" s="20"/>
      <c r="L140" s="73"/>
      <c r="M140" s="14"/>
      <c r="N140" s="17">
        <f t="shared" si="95"/>
        <v>7</v>
      </c>
      <c r="O140" s="14"/>
      <c r="P140" s="14"/>
      <c r="Q140" s="14"/>
      <c r="R140" s="14"/>
      <c r="S140" s="14"/>
      <c r="T140" s="15"/>
      <c r="U140" s="21"/>
      <c r="V140" s="20"/>
      <c r="W140" s="23" t="str">
        <f>IF(ISBLANK(O140),IF(ISBLANK(V140),"",INDEX(Classes!$O$3:$O$17,MATCH(Results!V140,Classes!$N$3:$N$17,0),1)),"")</f>
        <v/>
      </c>
      <c r="X140" s="21"/>
      <c r="Y140" s="20"/>
      <c r="Z140" s="23" t="str">
        <f>IF(ISBLANK(R140),IF(ISBLANK(Y140),"",INDEX(Classes!$O$3:$O$17,MATCH(Results!Y140,Classes!$N$3:$N$17,0),1)),"")</f>
        <v/>
      </c>
      <c r="AA140" s="21"/>
      <c r="AB140" s="20"/>
      <c r="AC140" s="23" t="str">
        <f>IF(ISBLANK(U140),IF(ISBLANK(AB140),"",INDEX(Classes!$O$3:$O$17,MATCH(Results!AB140,Classes!$N$3:$N$17,0),1)),"")</f>
        <v/>
      </c>
      <c r="AD140" s="24">
        <f t="shared" si="90"/>
        <v>0</v>
      </c>
      <c r="AE140" s="22" t="str">
        <f t="shared" si="93"/>
        <v/>
      </c>
      <c r="AF140" s="22" t="str">
        <f t="shared" si="94"/>
        <v/>
      </c>
    </row>
    <row r="141" spans="1:32" hidden="1" outlineLevel="1" x14ac:dyDescent="0.25">
      <c r="A141" t="str">
        <f t="shared" si="86"/>
        <v>76</v>
      </c>
      <c r="B141" t="str">
        <f t="shared" si="87"/>
        <v>73</v>
      </c>
      <c r="C141" t="str">
        <f t="shared" si="88"/>
        <v>72</v>
      </c>
      <c r="D141" s="14">
        <f t="shared" si="89"/>
        <v>6</v>
      </c>
      <c r="E141" s="14">
        <f t="shared" si="91"/>
        <v>3</v>
      </c>
      <c r="F141" s="15">
        <f t="shared" si="92"/>
        <v>2</v>
      </c>
      <c r="G141" s="64"/>
      <c r="H141" s="20"/>
      <c r="I141" s="20"/>
      <c r="J141" s="20"/>
      <c r="K141" s="20"/>
      <c r="L141" s="73"/>
      <c r="M141" s="14"/>
      <c r="N141" s="17">
        <f t="shared" si="95"/>
        <v>7</v>
      </c>
      <c r="O141" s="14"/>
      <c r="P141" s="14"/>
      <c r="Q141" s="14"/>
      <c r="R141" s="14"/>
      <c r="S141" s="14"/>
      <c r="T141" s="15"/>
      <c r="U141" s="21"/>
      <c r="V141" s="20"/>
      <c r="W141" s="23" t="str">
        <f>IF(ISBLANK(O141),IF(ISBLANK(V141),"",INDEX(Classes!$O$3:$O$17,MATCH(Results!V141,Classes!$N$3:$N$17,0),1)),"")</f>
        <v/>
      </c>
      <c r="X141" s="21"/>
      <c r="Y141" s="20"/>
      <c r="Z141" s="23" t="str">
        <f>IF(ISBLANK(R141),IF(ISBLANK(Y141),"",INDEX(Classes!$O$3:$O$17,MATCH(Results!Y141,Classes!$N$3:$N$17,0),1)),"")</f>
        <v/>
      </c>
      <c r="AA141" s="21"/>
      <c r="AB141" s="20"/>
      <c r="AC141" s="23" t="str">
        <f>IF(ISBLANK(U141),IF(ISBLANK(AB141),"",INDEX(Classes!$O$3:$O$17,MATCH(Results!AB141,Classes!$N$3:$N$17,0),1)),"")</f>
        <v/>
      </c>
      <c r="AD141" s="24">
        <f t="shared" si="90"/>
        <v>0</v>
      </c>
      <c r="AE141" s="22" t="str">
        <f t="shared" si="93"/>
        <v/>
      </c>
      <c r="AF141" s="22" t="str">
        <f t="shared" si="94"/>
        <v/>
      </c>
    </row>
    <row r="142" spans="1:32" hidden="1" outlineLevel="1" x14ac:dyDescent="0.25">
      <c r="A142" t="str">
        <f t="shared" si="86"/>
        <v>76</v>
      </c>
      <c r="B142" t="str">
        <f t="shared" si="87"/>
        <v>73</v>
      </c>
      <c r="C142" t="str">
        <f t="shared" si="88"/>
        <v>72</v>
      </c>
      <c r="D142" s="14">
        <f t="shared" si="89"/>
        <v>6</v>
      </c>
      <c r="E142" s="14">
        <f t="shared" si="91"/>
        <v>3</v>
      </c>
      <c r="F142" s="15">
        <f t="shared" si="92"/>
        <v>2</v>
      </c>
      <c r="G142" s="64"/>
      <c r="H142" s="20"/>
      <c r="I142" s="20"/>
      <c r="J142" s="20"/>
      <c r="K142" s="20"/>
      <c r="L142" s="73"/>
      <c r="M142" s="14"/>
      <c r="N142" s="17">
        <f t="shared" si="95"/>
        <v>7</v>
      </c>
      <c r="O142" s="14"/>
      <c r="P142" s="14"/>
      <c r="Q142" s="14"/>
      <c r="R142" s="14"/>
      <c r="S142" s="14"/>
      <c r="T142" s="15"/>
      <c r="U142" s="21"/>
      <c r="V142" s="20"/>
      <c r="W142" s="23" t="str">
        <f>IF(ISBLANK(O142),IF(ISBLANK(V142),"",INDEX(Classes!$O$3:$O$17,MATCH(Results!V142,Classes!$N$3:$N$17,0),1)),"")</f>
        <v/>
      </c>
      <c r="X142" s="21"/>
      <c r="Y142" s="20"/>
      <c r="Z142" s="23" t="str">
        <f>IF(ISBLANK(R142),IF(ISBLANK(Y142),"",INDEX(Classes!$O$3:$O$17,MATCH(Results!Y142,Classes!$N$3:$N$17,0),1)),"")</f>
        <v/>
      </c>
      <c r="AA142" s="21"/>
      <c r="AB142" s="20"/>
      <c r="AC142" s="23" t="str">
        <f>IF(ISBLANK(U142),IF(ISBLANK(AB142),"",INDEX(Classes!$O$3:$O$17,MATCH(Results!AB142,Classes!$N$3:$N$17,0),1)),"")</f>
        <v/>
      </c>
      <c r="AD142" s="24">
        <f t="shared" si="90"/>
        <v>0</v>
      </c>
      <c r="AE142" s="22" t="str">
        <f t="shared" si="93"/>
        <v/>
      </c>
      <c r="AF142" s="22" t="str">
        <f t="shared" si="94"/>
        <v/>
      </c>
    </row>
    <row r="143" spans="1:32" hidden="1" outlineLevel="1" x14ac:dyDescent="0.25">
      <c r="A143" t="str">
        <f t="shared" si="86"/>
        <v>76</v>
      </c>
      <c r="B143" t="str">
        <f t="shared" si="87"/>
        <v>73</v>
      </c>
      <c r="C143" t="str">
        <f t="shared" si="88"/>
        <v>72</v>
      </c>
      <c r="D143" s="14">
        <f t="shared" si="89"/>
        <v>6</v>
      </c>
      <c r="E143" s="14">
        <f t="shared" si="91"/>
        <v>3</v>
      </c>
      <c r="F143" s="15">
        <f t="shared" si="92"/>
        <v>2</v>
      </c>
      <c r="G143" s="64"/>
      <c r="H143" s="20"/>
      <c r="I143" s="20"/>
      <c r="J143" s="20"/>
      <c r="K143" s="20"/>
      <c r="L143" s="73"/>
      <c r="M143" s="14"/>
      <c r="N143" s="17">
        <f t="shared" si="95"/>
        <v>7</v>
      </c>
      <c r="O143" s="14"/>
      <c r="P143" s="14"/>
      <c r="Q143" s="14"/>
      <c r="R143" s="14"/>
      <c r="S143" s="14"/>
      <c r="T143" s="15"/>
      <c r="U143" s="21"/>
      <c r="V143" s="20"/>
      <c r="W143" s="23" t="str">
        <f>IF(ISBLANK(O143),IF(ISBLANK(V143),"",INDEX(Classes!$O$3:$O$17,MATCH(Results!V143,Classes!$N$3:$N$17,0),1)),"")</f>
        <v/>
      </c>
      <c r="X143" s="21"/>
      <c r="Y143" s="20"/>
      <c r="Z143" s="23" t="str">
        <f>IF(ISBLANK(R143),IF(ISBLANK(Y143),"",INDEX(Classes!$O$3:$O$17,MATCH(Results!Y143,Classes!$N$3:$N$17,0),1)),"")</f>
        <v/>
      </c>
      <c r="AA143" s="21"/>
      <c r="AB143" s="20"/>
      <c r="AC143" s="23" t="str">
        <f>IF(ISBLANK(U143),IF(ISBLANK(AB143),"",INDEX(Classes!$O$3:$O$17,MATCH(Results!AB143,Classes!$N$3:$N$17,0),1)),"")</f>
        <v/>
      </c>
      <c r="AD143" s="24">
        <f t="shared" si="90"/>
        <v>0</v>
      </c>
      <c r="AE143" s="22" t="str">
        <f t="shared" si="93"/>
        <v/>
      </c>
      <c r="AF143" s="22" t="str">
        <f t="shared" si="94"/>
        <v/>
      </c>
    </row>
    <row r="144" spans="1:32" hidden="1" outlineLevel="1" x14ac:dyDescent="0.25">
      <c r="A144" t="str">
        <f t="shared" si="86"/>
        <v>76</v>
      </c>
      <c r="B144" t="str">
        <f t="shared" si="87"/>
        <v>73</v>
      </c>
      <c r="C144" t="str">
        <f t="shared" si="88"/>
        <v>72</v>
      </c>
      <c r="D144" s="14">
        <f t="shared" si="89"/>
        <v>6</v>
      </c>
      <c r="E144" s="14">
        <f t="shared" si="91"/>
        <v>3</v>
      </c>
      <c r="F144" s="15">
        <f t="shared" si="92"/>
        <v>2</v>
      </c>
      <c r="G144" s="64"/>
      <c r="H144" s="20"/>
      <c r="I144" s="20"/>
      <c r="J144" s="20"/>
      <c r="K144" s="20"/>
      <c r="L144" s="73"/>
      <c r="M144" s="14"/>
      <c r="N144" s="17">
        <f t="shared" si="95"/>
        <v>7</v>
      </c>
      <c r="O144" s="14"/>
      <c r="P144" s="14"/>
      <c r="Q144" s="14"/>
      <c r="R144" s="14"/>
      <c r="S144" s="14"/>
      <c r="T144" s="15"/>
      <c r="U144" s="21"/>
      <c r="V144" s="20"/>
      <c r="W144" s="23" t="str">
        <f>IF(ISBLANK(O144),IF(ISBLANK(V144),"",INDEX(Classes!$O$3:$O$17,MATCH(Results!V144,Classes!$N$3:$N$17,0),1)),"")</f>
        <v/>
      </c>
      <c r="X144" s="21"/>
      <c r="Y144" s="20"/>
      <c r="Z144" s="23" t="str">
        <f>IF(ISBLANK(R144),IF(ISBLANK(Y144),"",INDEX(Classes!$O$3:$O$17,MATCH(Results!Y144,Classes!$N$3:$N$17,0),1)),"")</f>
        <v/>
      </c>
      <c r="AA144" s="21"/>
      <c r="AB144" s="20"/>
      <c r="AC144" s="23" t="str">
        <f>IF(ISBLANK(U144),IF(ISBLANK(AB144),"",INDEX(Classes!$O$3:$O$17,MATCH(Results!AB144,Classes!$N$3:$N$17,0),1)),"")</f>
        <v/>
      </c>
      <c r="AD144" s="24">
        <f t="shared" si="90"/>
        <v>0</v>
      </c>
      <c r="AE144" s="22" t="str">
        <f t="shared" si="93"/>
        <v/>
      </c>
      <c r="AF144" s="22" t="str">
        <f t="shared" si="94"/>
        <v/>
      </c>
    </row>
    <row r="145" spans="1:32" hidden="1" outlineLevel="1" x14ac:dyDescent="0.25">
      <c r="A145" t="str">
        <f t="shared" si="86"/>
        <v>76</v>
      </c>
      <c r="B145" t="str">
        <f t="shared" si="87"/>
        <v>73</v>
      </c>
      <c r="C145" t="str">
        <f t="shared" si="88"/>
        <v>72</v>
      </c>
      <c r="D145" s="14">
        <f t="shared" si="89"/>
        <v>6</v>
      </c>
      <c r="E145" s="14">
        <f t="shared" si="91"/>
        <v>3</v>
      </c>
      <c r="F145" s="15">
        <f t="shared" si="92"/>
        <v>2</v>
      </c>
      <c r="G145" s="64"/>
      <c r="H145" s="20"/>
      <c r="I145" s="20"/>
      <c r="J145" s="20"/>
      <c r="K145" s="20"/>
      <c r="L145" s="73"/>
      <c r="M145" s="14"/>
      <c r="N145" s="17">
        <f t="shared" si="95"/>
        <v>7</v>
      </c>
      <c r="O145" s="14"/>
      <c r="P145" s="14"/>
      <c r="Q145" s="14"/>
      <c r="R145" s="14"/>
      <c r="S145" s="14"/>
      <c r="T145" s="15"/>
      <c r="U145" s="21"/>
      <c r="V145" s="20"/>
      <c r="W145" s="23" t="str">
        <f>IF(ISBLANK(O145),IF(ISBLANK(V145),"",INDEX(Classes!$O$3:$O$17,MATCH(Results!V145,Classes!$N$3:$N$17,0),1)),"")</f>
        <v/>
      </c>
      <c r="X145" s="21"/>
      <c r="Y145" s="20"/>
      <c r="Z145" s="23" t="str">
        <f>IF(ISBLANK(R145),IF(ISBLANK(Y145),"",INDEX(Classes!$O$3:$O$17,MATCH(Results!Y145,Classes!$N$3:$N$17,0),1)),"")</f>
        <v/>
      </c>
      <c r="AA145" s="21"/>
      <c r="AB145" s="20"/>
      <c r="AC145" s="23" t="str">
        <f>IF(ISBLANK(U145),IF(ISBLANK(AB145),"",INDEX(Classes!$O$3:$O$17,MATCH(Results!AB145,Classes!$N$3:$N$17,0),1)),"")</f>
        <v/>
      </c>
      <c r="AD145" s="24">
        <f t="shared" si="90"/>
        <v>0</v>
      </c>
      <c r="AE145" s="22" t="str">
        <f t="shared" si="93"/>
        <v/>
      </c>
      <c r="AF145" s="22" t="str">
        <f t="shared" si="94"/>
        <v/>
      </c>
    </row>
    <row r="146" spans="1:32" hidden="1" outlineLevel="1" x14ac:dyDescent="0.25">
      <c r="A146" t="str">
        <f t="shared" si="86"/>
        <v>76</v>
      </c>
      <c r="B146" t="str">
        <f t="shared" si="87"/>
        <v>73</v>
      </c>
      <c r="C146" t="str">
        <f t="shared" si="88"/>
        <v>72</v>
      </c>
      <c r="D146" s="14">
        <f t="shared" si="89"/>
        <v>6</v>
      </c>
      <c r="E146" s="14">
        <f t="shared" si="91"/>
        <v>3</v>
      </c>
      <c r="F146" s="15">
        <f t="shared" si="92"/>
        <v>2</v>
      </c>
      <c r="G146" s="64"/>
      <c r="H146" s="20"/>
      <c r="I146" s="20"/>
      <c r="J146" s="20"/>
      <c r="K146" s="20"/>
      <c r="L146" s="73"/>
      <c r="M146" s="14"/>
      <c r="N146" s="17">
        <f t="shared" si="95"/>
        <v>7</v>
      </c>
      <c r="O146" s="14"/>
      <c r="P146" s="14"/>
      <c r="Q146" s="14"/>
      <c r="R146" s="14"/>
      <c r="S146" s="14"/>
      <c r="T146" s="15"/>
      <c r="U146" s="21"/>
      <c r="V146" s="20"/>
      <c r="W146" s="23" t="str">
        <f>IF(ISBLANK(O146),IF(ISBLANK(V146),"",INDEX(Classes!$O$3:$O$17,MATCH(Results!V146,Classes!$N$3:$N$17,0),1)),"")</f>
        <v/>
      </c>
      <c r="X146" s="21"/>
      <c r="Y146" s="20"/>
      <c r="Z146" s="23" t="str">
        <f>IF(ISBLANK(R146),IF(ISBLANK(Y146),"",INDEX(Classes!$O$3:$O$17,MATCH(Results!Y146,Classes!$N$3:$N$17,0),1)),"")</f>
        <v/>
      </c>
      <c r="AA146" s="21"/>
      <c r="AB146" s="20"/>
      <c r="AC146" s="23" t="str">
        <f>IF(ISBLANK(U146),IF(ISBLANK(AB146),"",INDEX(Classes!$O$3:$O$17,MATCH(Results!AB146,Classes!$N$3:$N$17,0),1)),"")</f>
        <v/>
      </c>
      <c r="AD146" s="24">
        <f t="shared" si="90"/>
        <v>0</v>
      </c>
      <c r="AE146" s="22" t="str">
        <f t="shared" si="93"/>
        <v/>
      </c>
      <c r="AF146" s="22" t="str">
        <f t="shared" si="94"/>
        <v/>
      </c>
    </row>
    <row r="147" spans="1:32" hidden="1" outlineLevel="1" x14ac:dyDescent="0.25">
      <c r="A147" t="str">
        <f t="shared" si="86"/>
        <v>76</v>
      </c>
      <c r="B147" t="str">
        <f t="shared" si="87"/>
        <v>73</v>
      </c>
      <c r="C147" t="str">
        <f t="shared" si="88"/>
        <v>72</v>
      </c>
      <c r="D147" s="14">
        <f t="shared" si="89"/>
        <v>6</v>
      </c>
      <c r="E147" s="14">
        <f t="shared" si="91"/>
        <v>3</v>
      </c>
      <c r="F147" s="15">
        <f t="shared" si="92"/>
        <v>2</v>
      </c>
      <c r="G147" s="64"/>
      <c r="H147" s="20"/>
      <c r="I147" s="20"/>
      <c r="J147" s="20"/>
      <c r="K147" s="20"/>
      <c r="L147" s="73"/>
      <c r="M147" s="14"/>
      <c r="N147" s="17">
        <f t="shared" si="95"/>
        <v>7</v>
      </c>
      <c r="O147" s="14"/>
      <c r="P147" s="14"/>
      <c r="Q147" s="14"/>
      <c r="R147" s="14"/>
      <c r="S147" s="14"/>
      <c r="T147" s="15"/>
      <c r="U147" s="21"/>
      <c r="V147" s="20"/>
      <c r="W147" s="23" t="str">
        <f>IF(ISBLANK(O147),IF(ISBLANK(V147),"",INDEX(Classes!$O$3:$O$17,MATCH(Results!V147,Classes!$N$3:$N$17,0),1)),"")</f>
        <v/>
      </c>
      <c r="X147" s="21"/>
      <c r="Y147" s="20"/>
      <c r="Z147" s="23" t="str">
        <f>IF(ISBLANK(R147),IF(ISBLANK(Y147),"",INDEX(Classes!$O$3:$O$17,MATCH(Results!Y147,Classes!$N$3:$N$17,0),1)),"")</f>
        <v/>
      </c>
      <c r="AA147" s="21"/>
      <c r="AB147" s="20"/>
      <c r="AC147" s="23" t="str">
        <f>IF(ISBLANK(U147),IF(ISBLANK(AB147),"",INDEX(Classes!$O$3:$O$17,MATCH(Results!AB147,Classes!$N$3:$N$17,0),1)),"")</f>
        <v/>
      </c>
      <c r="AD147" s="24">
        <f t="shared" si="90"/>
        <v>0</v>
      </c>
      <c r="AE147" s="22" t="str">
        <f t="shared" si="93"/>
        <v/>
      </c>
      <c r="AF147" s="22" t="str">
        <f t="shared" si="94"/>
        <v/>
      </c>
    </row>
    <row r="148" spans="1:32" hidden="1" outlineLevel="1" x14ac:dyDescent="0.25">
      <c r="A148" t="str">
        <f t="shared" si="86"/>
        <v>76</v>
      </c>
      <c r="B148" t="str">
        <f t="shared" si="87"/>
        <v>73</v>
      </c>
      <c r="C148" t="str">
        <f t="shared" si="88"/>
        <v>72</v>
      </c>
      <c r="D148" s="14">
        <f t="shared" si="89"/>
        <v>6</v>
      </c>
      <c r="E148" s="14">
        <f t="shared" si="91"/>
        <v>3</v>
      </c>
      <c r="F148" s="15">
        <f t="shared" si="92"/>
        <v>2</v>
      </c>
      <c r="G148" s="64"/>
      <c r="H148" s="20"/>
      <c r="I148" s="20"/>
      <c r="J148" s="20"/>
      <c r="K148" s="20"/>
      <c r="L148" s="73"/>
      <c r="M148" s="14"/>
      <c r="N148" s="17">
        <f t="shared" si="95"/>
        <v>7</v>
      </c>
      <c r="O148" s="14"/>
      <c r="P148" s="14"/>
      <c r="Q148" s="14"/>
      <c r="R148" s="14"/>
      <c r="S148" s="14"/>
      <c r="T148" s="15"/>
      <c r="U148" s="21"/>
      <c r="V148" s="20"/>
      <c r="W148" s="23" t="str">
        <f>IF(ISBLANK(O148),IF(ISBLANK(V148),"",INDEX(Classes!$O$3:$O$17,MATCH(Results!V148,Classes!$N$3:$N$17,0),1)),"")</f>
        <v/>
      </c>
      <c r="X148" s="21"/>
      <c r="Y148" s="20"/>
      <c r="Z148" s="23" t="str">
        <f>IF(ISBLANK(R148),IF(ISBLANK(Y148),"",INDEX(Classes!$O$3:$O$17,MATCH(Results!Y148,Classes!$N$3:$N$17,0),1)),"")</f>
        <v/>
      </c>
      <c r="AA148" s="21"/>
      <c r="AB148" s="20"/>
      <c r="AC148" s="23" t="str">
        <f>IF(ISBLANK(U148),IF(ISBLANK(AB148),"",INDEX(Classes!$O$3:$O$17,MATCH(Results!AB148,Classes!$N$3:$N$17,0),1)),"")</f>
        <v/>
      </c>
      <c r="AD148" s="24">
        <f t="shared" si="90"/>
        <v>0</v>
      </c>
      <c r="AE148" s="22" t="str">
        <f t="shared" si="93"/>
        <v/>
      </c>
      <c r="AF148" s="22" t="str">
        <f t="shared" si="94"/>
        <v/>
      </c>
    </row>
    <row r="149" spans="1:32" hidden="1" outlineLevel="1" x14ac:dyDescent="0.25">
      <c r="A149" t="str">
        <f t="shared" si="86"/>
        <v>76</v>
      </c>
      <c r="B149" t="str">
        <f t="shared" si="87"/>
        <v>73</v>
      </c>
      <c r="C149" t="str">
        <f t="shared" si="88"/>
        <v>72</v>
      </c>
      <c r="D149" s="14">
        <f t="shared" si="89"/>
        <v>6</v>
      </c>
      <c r="E149" s="14">
        <f t="shared" si="91"/>
        <v>3</v>
      </c>
      <c r="F149" s="15">
        <f t="shared" si="92"/>
        <v>2</v>
      </c>
      <c r="G149" s="64"/>
      <c r="H149" s="20"/>
      <c r="I149" s="20"/>
      <c r="J149" s="20"/>
      <c r="K149" s="20"/>
      <c r="L149" s="73"/>
      <c r="M149" s="14"/>
      <c r="N149" s="17">
        <f t="shared" si="95"/>
        <v>7</v>
      </c>
      <c r="O149" s="14"/>
      <c r="P149" s="14"/>
      <c r="Q149" s="14"/>
      <c r="R149" s="14"/>
      <c r="S149" s="14"/>
      <c r="T149" s="15"/>
      <c r="U149" s="21"/>
      <c r="V149" s="20"/>
      <c r="W149" s="23" t="str">
        <f>IF(ISBLANK(O149),IF(ISBLANK(V149),"",INDEX(Classes!$O$3:$O$17,MATCH(Results!V149,Classes!$N$3:$N$17,0),1)),"")</f>
        <v/>
      </c>
      <c r="X149" s="21"/>
      <c r="Y149" s="20"/>
      <c r="Z149" s="23" t="str">
        <f>IF(ISBLANK(R149),IF(ISBLANK(Y149),"",INDEX(Classes!$O$3:$O$17,MATCH(Results!Y149,Classes!$N$3:$N$17,0),1)),"")</f>
        <v/>
      </c>
      <c r="AA149" s="21"/>
      <c r="AB149" s="20"/>
      <c r="AC149" s="23" t="str">
        <f>IF(ISBLANK(U149),IF(ISBLANK(AB149),"",INDEX(Classes!$O$3:$O$17,MATCH(Results!AB149,Classes!$N$3:$N$17,0),1)),"")</f>
        <v/>
      </c>
      <c r="AD149" s="24">
        <f t="shared" si="90"/>
        <v>0</v>
      </c>
      <c r="AE149" s="22" t="str">
        <f t="shared" si="93"/>
        <v/>
      </c>
      <c r="AF149" s="22" t="str">
        <f t="shared" si="94"/>
        <v/>
      </c>
    </row>
    <row r="150" spans="1:32" hidden="1" outlineLevel="1" x14ac:dyDescent="0.25">
      <c r="A150" t="str">
        <f t="shared" si="86"/>
        <v>76</v>
      </c>
      <c r="B150" t="str">
        <f t="shared" si="87"/>
        <v>73</v>
      </c>
      <c r="C150" t="str">
        <f t="shared" si="88"/>
        <v>72</v>
      </c>
      <c r="D150" s="14">
        <f t="shared" si="89"/>
        <v>6</v>
      </c>
      <c r="E150" s="14">
        <f t="shared" si="91"/>
        <v>3</v>
      </c>
      <c r="F150" s="15">
        <f t="shared" si="92"/>
        <v>2</v>
      </c>
      <c r="G150" s="64"/>
      <c r="H150" s="20"/>
      <c r="I150" s="20"/>
      <c r="J150" s="20"/>
      <c r="K150" s="20"/>
      <c r="L150" s="73"/>
      <c r="M150" s="14"/>
      <c r="N150" s="17">
        <f t="shared" si="95"/>
        <v>7</v>
      </c>
      <c r="O150" s="14"/>
      <c r="P150" s="14"/>
      <c r="Q150" s="14"/>
      <c r="R150" s="14"/>
      <c r="S150" s="14"/>
      <c r="T150" s="15"/>
      <c r="U150" s="21"/>
      <c r="V150" s="20"/>
      <c r="W150" s="23" t="str">
        <f>IF(ISBLANK(O150),IF(ISBLANK(V150),"",INDEX(Classes!$O$3:$O$17,MATCH(Results!V150,Classes!$N$3:$N$17,0),1)),"")</f>
        <v/>
      </c>
      <c r="X150" s="21"/>
      <c r="Y150" s="20"/>
      <c r="Z150" s="23" t="str">
        <f>IF(ISBLANK(R150),IF(ISBLANK(Y150),"",INDEX(Classes!$O$3:$O$17,MATCH(Results!Y150,Classes!$N$3:$N$17,0),1)),"")</f>
        <v/>
      </c>
      <c r="AA150" s="21"/>
      <c r="AB150" s="20"/>
      <c r="AC150" s="23" t="str">
        <f>IF(ISBLANK(U150),IF(ISBLANK(AB150),"",INDEX(Classes!$O$3:$O$17,MATCH(Results!AB150,Classes!$N$3:$N$17,0),1)),"")</f>
        <v/>
      </c>
      <c r="AD150" s="24">
        <f t="shared" si="90"/>
        <v>0</v>
      </c>
      <c r="AE150" s="22" t="str">
        <f t="shared" si="93"/>
        <v/>
      </c>
      <c r="AF150" s="22" t="str">
        <f t="shared" si="94"/>
        <v/>
      </c>
    </row>
    <row r="151" spans="1:32" hidden="1" outlineLevel="1" x14ac:dyDescent="0.25">
      <c r="A151" t="str">
        <f t="shared" si="86"/>
        <v>76</v>
      </c>
      <c r="B151" t="str">
        <f t="shared" si="87"/>
        <v>73</v>
      </c>
      <c r="C151" t="str">
        <f t="shared" si="88"/>
        <v>72</v>
      </c>
      <c r="D151" s="14">
        <f t="shared" si="89"/>
        <v>6</v>
      </c>
      <c r="E151" s="14">
        <f t="shared" si="91"/>
        <v>3</v>
      </c>
      <c r="F151" s="15">
        <f t="shared" si="92"/>
        <v>2</v>
      </c>
      <c r="G151" s="64"/>
      <c r="H151" s="20"/>
      <c r="I151" s="20"/>
      <c r="J151" s="20"/>
      <c r="K151" s="20"/>
      <c r="L151" s="73"/>
      <c r="M151" s="14"/>
      <c r="N151" s="17">
        <f t="shared" si="95"/>
        <v>7</v>
      </c>
      <c r="O151" s="14"/>
      <c r="P151" s="14"/>
      <c r="Q151" s="14"/>
      <c r="R151" s="14"/>
      <c r="S151" s="14"/>
      <c r="T151" s="15"/>
      <c r="U151" s="21"/>
      <c r="V151" s="20"/>
      <c r="W151" s="23" t="str">
        <f>IF(ISBLANK(O151),IF(ISBLANK(V151),"",INDEX(Classes!$O$3:$O$17,MATCH(Results!V151,Classes!$N$3:$N$17,0),1)),"")</f>
        <v/>
      </c>
      <c r="X151" s="21"/>
      <c r="Y151" s="20"/>
      <c r="Z151" s="23" t="str">
        <f>IF(ISBLANK(R151),IF(ISBLANK(Y151),"",INDEX(Classes!$O$3:$O$17,MATCH(Results!Y151,Classes!$N$3:$N$17,0),1)),"")</f>
        <v/>
      </c>
      <c r="AA151" s="21"/>
      <c r="AB151" s="20"/>
      <c r="AC151" s="23" t="str">
        <f>IF(ISBLANK(U151),IF(ISBLANK(AB151),"",INDEX(Classes!$O$3:$O$17,MATCH(Results!AB151,Classes!$N$3:$N$17,0),1)),"")</f>
        <v/>
      </c>
      <c r="AD151" s="24">
        <f t="shared" si="90"/>
        <v>0</v>
      </c>
      <c r="AE151" s="22" t="str">
        <f t="shared" si="93"/>
        <v/>
      </c>
      <c r="AF151" s="22" t="str">
        <f t="shared" si="94"/>
        <v/>
      </c>
    </row>
    <row r="152" spans="1:32" hidden="1" outlineLevel="1" x14ac:dyDescent="0.25">
      <c r="A152" t="str">
        <f t="shared" si="86"/>
        <v>76</v>
      </c>
      <c r="B152" t="str">
        <f t="shared" si="87"/>
        <v>73</v>
      </c>
      <c r="C152" t="str">
        <f t="shared" si="88"/>
        <v>72</v>
      </c>
      <c r="D152" s="14">
        <f t="shared" si="89"/>
        <v>6</v>
      </c>
      <c r="E152" s="14">
        <f t="shared" si="91"/>
        <v>3</v>
      </c>
      <c r="F152" s="15">
        <f t="shared" si="92"/>
        <v>2</v>
      </c>
      <c r="G152" s="64"/>
      <c r="H152" s="20"/>
      <c r="I152" s="20"/>
      <c r="J152" s="20"/>
      <c r="K152" s="20"/>
      <c r="L152" s="73"/>
      <c r="M152" s="14"/>
      <c r="N152" s="17">
        <f t="shared" si="95"/>
        <v>7</v>
      </c>
      <c r="O152" s="14"/>
      <c r="P152" s="14"/>
      <c r="Q152" s="14"/>
      <c r="R152" s="14"/>
      <c r="S152" s="14"/>
      <c r="T152" s="15"/>
      <c r="U152" s="21"/>
      <c r="V152" s="20"/>
      <c r="W152" s="23" t="str">
        <f>IF(ISBLANK(O152),IF(ISBLANK(V152),"",INDEX(Classes!$O$3:$O$17,MATCH(Results!V152,Classes!$N$3:$N$17,0),1)),"")</f>
        <v/>
      </c>
      <c r="X152" s="21"/>
      <c r="Y152" s="20"/>
      <c r="Z152" s="23" t="str">
        <f>IF(ISBLANK(R152),IF(ISBLANK(Y152),"",INDEX(Classes!$O$3:$O$17,MATCH(Results!Y152,Classes!$N$3:$N$17,0),1)),"")</f>
        <v/>
      </c>
      <c r="AA152" s="21"/>
      <c r="AB152" s="20"/>
      <c r="AC152" s="23" t="str">
        <f>IF(ISBLANK(U152),IF(ISBLANK(AB152),"",INDEX(Classes!$O$3:$O$17,MATCH(Results!AB152,Classes!$N$3:$N$17,0),1)),"")</f>
        <v/>
      </c>
      <c r="AD152" s="24">
        <f t="shared" si="90"/>
        <v>0</v>
      </c>
      <c r="AE152" s="22" t="str">
        <f t="shared" si="93"/>
        <v/>
      </c>
      <c r="AF152" s="22" t="str">
        <f t="shared" si="94"/>
        <v/>
      </c>
    </row>
    <row r="153" spans="1:32" hidden="1" outlineLevel="1" x14ac:dyDescent="0.25">
      <c r="D153" s="10"/>
      <c r="E153" s="10"/>
      <c r="F153" s="11"/>
      <c r="G153" s="66"/>
      <c r="H153" s="19"/>
      <c r="I153" s="19"/>
      <c r="J153" s="19"/>
      <c r="K153" s="19"/>
      <c r="L153" s="74"/>
      <c r="M153" s="10"/>
      <c r="N153" s="18" t="str">
        <f>Classes!$A$10</f>
        <v>Class 8 Official 13 - 26 yrs 110cm</v>
      </c>
      <c r="O153" s="10"/>
      <c r="P153" s="10"/>
      <c r="Q153" s="10"/>
      <c r="R153" s="10"/>
      <c r="S153" s="10"/>
      <c r="T153" s="11"/>
      <c r="U153" s="12"/>
      <c r="V153" s="10"/>
      <c r="W153" s="13"/>
      <c r="X153" s="12"/>
      <c r="Y153" s="10"/>
      <c r="Z153" s="13"/>
      <c r="AA153" s="12"/>
      <c r="AB153" s="10"/>
      <c r="AC153" s="13"/>
      <c r="AD153" s="16"/>
      <c r="AE153" s="16"/>
      <c r="AF153" s="16"/>
    </row>
    <row r="154" spans="1:32" hidden="1" outlineLevel="1" x14ac:dyDescent="0.25">
      <c r="A154" t="str">
        <f t="shared" ref="A154:A173" si="96">$N$154&amp;D154</f>
        <v>Class 8 Official 13 - 26 yrs 110cm0</v>
      </c>
      <c r="B154" t="str">
        <f t="shared" ref="B154:B173" si="97">$N$154&amp;E154</f>
        <v>Class 8 Official 13 - 26 yrs 110cm0</v>
      </c>
      <c r="C154" t="str">
        <f t="shared" ref="C154:C173" si="98">$N$154&amp;F154</f>
        <v>Class 8 Official 13 - 26 yrs 110cm0</v>
      </c>
      <c r="D154" s="14">
        <f t="shared" ref="D154:D173" si="99">IF(ISBLANK(P154),D153,IF(G154="**",1,1+D153))</f>
        <v>0</v>
      </c>
      <c r="E154" s="14">
        <f>IF(ISBLANK(P154),0,IF(H154="**",1,1+E173))</f>
        <v>0</v>
      </c>
      <c r="F154" s="15">
        <f>IF(ISBLANK(P154),0,IF(I154="**",1,1+F173))</f>
        <v>0</v>
      </c>
      <c r="G154" s="64" t="s">
        <v>44</v>
      </c>
      <c r="H154" s="20"/>
      <c r="I154" s="20"/>
      <c r="J154" s="20"/>
      <c r="K154" s="20"/>
      <c r="L154" s="73"/>
      <c r="M154" s="14"/>
      <c r="N154" s="17" t="str">
        <f>N153</f>
        <v>Class 8 Official 13 - 26 yrs 110cm</v>
      </c>
      <c r="O154" s="14"/>
      <c r="P154" s="14"/>
      <c r="Q154" s="14"/>
      <c r="R154" s="14"/>
      <c r="S154" s="14"/>
      <c r="T154" s="15"/>
      <c r="U154" s="21"/>
      <c r="V154" s="20"/>
      <c r="W154" s="23" t="str">
        <f>IF(ISBLANK(O154),IF(ISBLANK(V154),"",INDEX(Classes!$O$3:$O$17,MATCH(Results!V154,Classes!$N$3:$N$17,0),1)),"")</f>
        <v/>
      </c>
      <c r="X154" s="21"/>
      <c r="Y154" s="20"/>
      <c r="Z154" s="23" t="str">
        <f>IF(ISBLANK(R154),IF(ISBLANK(Y154),"",INDEX(Classes!$O$3:$O$17,MATCH(Results!Y154,Classes!$N$3:$N$17,0),1)),"")</f>
        <v/>
      </c>
      <c r="AA154" s="21"/>
      <c r="AB154" s="20"/>
      <c r="AC154" s="23" t="str">
        <f>IF(ISBLANK(U154),IF(ISBLANK(AB154),"",INDEX(Classes!$O$3:$O$17,MATCH(Results!AB154,Classes!$N$3:$N$17,0),1)),"")</f>
        <v/>
      </c>
      <c r="AD154" s="24">
        <f t="shared" ref="AD154:AD173" si="100">SUM(W154,Z154,AC154)</f>
        <v>0</v>
      </c>
      <c r="AE154" s="22" t="str">
        <f>IF(AD154=0,"",RANK(AD154,$AD$154:$AD$173))</f>
        <v/>
      </c>
      <c r="AF154" s="22" t="str">
        <f>IF(ISBLANK(O154),IF(COUNTIF(U154:AC154,"C")=0,"",COUNTIF(U154:AC154,"C")&amp;" Qs"),"")</f>
        <v/>
      </c>
    </row>
    <row r="155" spans="1:32" hidden="1" outlineLevel="2" x14ac:dyDescent="0.25">
      <c r="A155" t="str">
        <f t="shared" si="96"/>
        <v>Class 8 Official 13 - 26 yrs 110cm0</v>
      </c>
      <c r="B155" t="str">
        <f t="shared" si="97"/>
        <v>Class 8 Official 13 - 26 yrs 110cm0</v>
      </c>
      <c r="C155" t="str">
        <f t="shared" si="98"/>
        <v>Class 8 Official 13 - 26 yrs 110cm0</v>
      </c>
      <c r="D155" s="14">
        <f t="shared" si="99"/>
        <v>0</v>
      </c>
      <c r="E155" s="14">
        <f t="shared" ref="E155:E173" si="101">IF(ISBLANK(P155),E154,IF(H155="**",1,1+E154))</f>
        <v>0</v>
      </c>
      <c r="F155" s="15">
        <f t="shared" ref="F155:F173" si="102">IF(ISBLANK(P155),F154,IF(I155="**",1,1+F154))</f>
        <v>0</v>
      </c>
      <c r="G155" s="64"/>
      <c r="H155" s="20"/>
      <c r="I155" s="20"/>
      <c r="J155" s="20"/>
      <c r="K155" s="20"/>
      <c r="L155" s="73"/>
      <c r="M155" s="14"/>
      <c r="N155" s="17" t="str">
        <f t="shared" ref="N155:N173" si="103">N154</f>
        <v>Class 8 Official 13 - 26 yrs 110cm</v>
      </c>
      <c r="O155" s="14"/>
      <c r="P155" s="14"/>
      <c r="Q155" s="14"/>
      <c r="R155" s="14"/>
      <c r="S155" s="14"/>
      <c r="T155" s="15"/>
      <c r="U155" s="21"/>
      <c r="V155" s="20"/>
      <c r="W155" s="23" t="str">
        <f>IF(ISBLANK(O155),IF(ISBLANK(V155),"",INDEX(Classes!$O$3:$O$17,MATCH(Results!V155,Classes!$N$3:$N$17,0),1)),"")</f>
        <v/>
      </c>
      <c r="X155" s="21"/>
      <c r="Y155" s="20"/>
      <c r="Z155" s="23" t="str">
        <f>IF(ISBLANK(R155),IF(ISBLANK(Y155),"",INDEX(Classes!$O$3:$O$17,MATCH(Results!Y155,Classes!$N$3:$N$17,0),1)),"")</f>
        <v/>
      </c>
      <c r="AA155" s="21"/>
      <c r="AB155" s="20"/>
      <c r="AC155" s="23" t="str">
        <f>IF(ISBLANK(U155),IF(ISBLANK(AB155),"",INDEX(Classes!$O$3:$O$17,MATCH(Results!AB155,Classes!$N$3:$N$17,0),1)),"")</f>
        <v/>
      </c>
      <c r="AD155" s="24">
        <f t="shared" si="100"/>
        <v>0</v>
      </c>
      <c r="AE155" s="22" t="str">
        <f t="shared" ref="AE155:AE173" si="104">IF(AD155=0,"",RANK(AD155,$AD$154:$AD$173))</f>
        <v/>
      </c>
      <c r="AF155" s="22" t="str">
        <f t="shared" ref="AF155:AF173" si="105">IF(ISBLANK(O155),IF(COUNTIF(U155:AC155,"C")=0,"",COUNTIF(U155:AC155,"C")&amp;" Qs"),"")</f>
        <v/>
      </c>
    </row>
    <row r="156" spans="1:32" hidden="1" outlineLevel="2" x14ac:dyDescent="0.25">
      <c r="A156" t="str">
        <f t="shared" si="96"/>
        <v>Class 8 Official 13 - 26 yrs 110cm0</v>
      </c>
      <c r="B156" t="str">
        <f t="shared" si="97"/>
        <v>Class 8 Official 13 - 26 yrs 110cm0</v>
      </c>
      <c r="C156" t="str">
        <f t="shared" si="98"/>
        <v>Class 8 Official 13 - 26 yrs 110cm0</v>
      </c>
      <c r="D156" s="14">
        <f t="shared" si="99"/>
        <v>0</v>
      </c>
      <c r="E156" s="14">
        <f t="shared" si="101"/>
        <v>0</v>
      </c>
      <c r="F156" s="15">
        <f t="shared" si="102"/>
        <v>0</v>
      </c>
      <c r="G156" s="64"/>
      <c r="H156" s="20"/>
      <c r="I156" s="20"/>
      <c r="J156" s="20"/>
      <c r="K156" s="20"/>
      <c r="L156" s="73"/>
      <c r="M156" s="14"/>
      <c r="N156" s="17" t="str">
        <f t="shared" si="103"/>
        <v>Class 8 Official 13 - 26 yrs 110cm</v>
      </c>
      <c r="O156" s="14"/>
      <c r="P156" s="14"/>
      <c r="Q156" s="14"/>
      <c r="R156" s="14"/>
      <c r="S156" s="14"/>
      <c r="T156" s="15"/>
      <c r="U156" s="21"/>
      <c r="V156" s="20"/>
      <c r="W156" s="23" t="str">
        <f>IF(ISBLANK(O156),IF(ISBLANK(V156),"",INDEX(Classes!$O$3:$O$17,MATCH(Results!V156,Classes!$N$3:$N$17,0),1)),"")</f>
        <v/>
      </c>
      <c r="X156" s="21"/>
      <c r="Y156" s="20"/>
      <c r="Z156" s="23" t="str">
        <f>IF(ISBLANK(R156),IF(ISBLANK(Y156),"",INDEX(Classes!$O$3:$O$17,MATCH(Results!Y156,Classes!$N$3:$N$17,0),1)),"")</f>
        <v/>
      </c>
      <c r="AA156" s="21"/>
      <c r="AB156" s="20"/>
      <c r="AC156" s="23" t="str">
        <f>IF(ISBLANK(U156),IF(ISBLANK(AB156),"",INDEX(Classes!$O$3:$O$17,MATCH(Results!AB156,Classes!$N$3:$N$17,0),1)),"")</f>
        <v/>
      </c>
      <c r="AD156" s="24">
        <f t="shared" si="100"/>
        <v>0</v>
      </c>
      <c r="AE156" s="22" t="str">
        <f t="shared" si="104"/>
        <v/>
      </c>
      <c r="AF156" s="22" t="str">
        <f t="shared" si="105"/>
        <v/>
      </c>
    </row>
    <row r="157" spans="1:32" hidden="1" outlineLevel="2" x14ac:dyDescent="0.25">
      <c r="A157" t="str">
        <f t="shared" si="96"/>
        <v>Class 8 Official 13 - 26 yrs 110cm0</v>
      </c>
      <c r="B157" t="str">
        <f t="shared" si="97"/>
        <v>Class 8 Official 13 - 26 yrs 110cm0</v>
      </c>
      <c r="C157" t="str">
        <f t="shared" si="98"/>
        <v>Class 8 Official 13 - 26 yrs 110cm0</v>
      </c>
      <c r="D157" s="14">
        <f t="shared" si="99"/>
        <v>0</v>
      </c>
      <c r="E157" s="14">
        <f t="shared" si="101"/>
        <v>0</v>
      </c>
      <c r="F157" s="15">
        <f t="shared" si="102"/>
        <v>0</v>
      </c>
      <c r="G157" s="64"/>
      <c r="H157" s="20"/>
      <c r="I157" s="20"/>
      <c r="J157" s="20"/>
      <c r="K157" s="20"/>
      <c r="L157" s="73"/>
      <c r="M157" s="14"/>
      <c r="N157" s="17" t="str">
        <f t="shared" si="103"/>
        <v>Class 8 Official 13 - 26 yrs 110cm</v>
      </c>
      <c r="O157" s="14"/>
      <c r="P157" s="14"/>
      <c r="Q157" s="14"/>
      <c r="R157" s="14"/>
      <c r="S157" s="14"/>
      <c r="T157" s="15"/>
      <c r="U157" s="21"/>
      <c r="V157" s="20"/>
      <c r="W157" s="23" t="str">
        <f>IF(ISBLANK(O157),IF(ISBLANK(V157),"",INDEX(Classes!$O$3:$O$17,MATCH(Results!V157,Classes!$N$3:$N$17,0),1)),"")</f>
        <v/>
      </c>
      <c r="X157" s="21"/>
      <c r="Y157" s="20"/>
      <c r="Z157" s="23" t="str">
        <f>IF(ISBLANK(R157),IF(ISBLANK(Y157),"",INDEX(Classes!$O$3:$O$17,MATCH(Results!Y157,Classes!$N$3:$N$17,0),1)),"")</f>
        <v/>
      </c>
      <c r="AA157" s="21"/>
      <c r="AB157" s="20"/>
      <c r="AC157" s="23" t="str">
        <f>IF(ISBLANK(U157),IF(ISBLANK(AB157),"",INDEX(Classes!$O$3:$O$17,MATCH(Results!AB157,Classes!$N$3:$N$17,0),1)),"")</f>
        <v/>
      </c>
      <c r="AD157" s="24">
        <f t="shared" si="100"/>
        <v>0</v>
      </c>
      <c r="AE157" s="22" t="str">
        <f t="shared" si="104"/>
        <v/>
      </c>
      <c r="AF157" s="22" t="str">
        <f t="shared" si="105"/>
        <v/>
      </c>
    </row>
    <row r="158" spans="1:32" hidden="1" outlineLevel="2" x14ac:dyDescent="0.25">
      <c r="A158" t="str">
        <f t="shared" si="96"/>
        <v>Class 8 Official 13 - 26 yrs 110cm0</v>
      </c>
      <c r="B158" t="str">
        <f t="shared" si="97"/>
        <v>Class 8 Official 13 - 26 yrs 110cm0</v>
      </c>
      <c r="C158" t="str">
        <f t="shared" si="98"/>
        <v>Class 8 Official 13 - 26 yrs 110cm0</v>
      </c>
      <c r="D158" s="14">
        <f t="shared" si="99"/>
        <v>0</v>
      </c>
      <c r="E158" s="14">
        <f t="shared" si="101"/>
        <v>0</v>
      </c>
      <c r="F158" s="15">
        <f t="shared" si="102"/>
        <v>0</v>
      </c>
      <c r="G158" s="64"/>
      <c r="H158" s="20"/>
      <c r="I158" s="20"/>
      <c r="J158" s="20"/>
      <c r="K158" s="20"/>
      <c r="L158" s="73"/>
      <c r="M158" s="14"/>
      <c r="N158" s="17" t="str">
        <f t="shared" si="103"/>
        <v>Class 8 Official 13 - 26 yrs 110cm</v>
      </c>
      <c r="O158" s="14"/>
      <c r="P158" s="14"/>
      <c r="Q158" s="14"/>
      <c r="R158" s="14"/>
      <c r="S158" s="14"/>
      <c r="T158" s="15"/>
      <c r="U158" s="21"/>
      <c r="V158" s="20"/>
      <c r="W158" s="23" t="str">
        <f>IF(ISBLANK(O158),IF(ISBLANK(V158),"",INDEX(Classes!$O$3:$O$17,MATCH(Results!V158,Classes!$N$3:$N$17,0),1)),"")</f>
        <v/>
      </c>
      <c r="X158" s="21"/>
      <c r="Y158" s="20"/>
      <c r="Z158" s="23" t="str">
        <f>IF(ISBLANK(R158),IF(ISBLANK(Y158),"",INDEX(Classes!$O$3:$O$17,MATCH(Results!Y158,Classes!$N$3:$N$17,0),1)),"")</f>
        <v/>
      </c>
      <c r="AA158" s="21"/>
      <c r="AB158" s="20"/>
      <c r="AC158" s="23" t="str">
        <f>IF(ISBLANK(U158),IF(ISBLANK(AB158),"",INDEX(Classes!$O$3:$O$17,MATCH(Results!AB158,Classes!$N$3:$N$17,0),1)),"")</f>
        <v/>
      </c>
      <c r="AD158" s="24">
        <f t="shared" si="100"/>
        <v>0</v>
      </c>
      <c r="AE158" s="22" t="str">
        <f t="shared" si="104"/>
        <v/>
      </c>
      <c r="AF158" s="22" t="str">
        <f t="shared" si="105"/>
        <v/>
      </c>
    </row>
    <row r="159" spans="1:32" hidden="1" outlineLevel="2" x14ac:dyDescent="0.25">
      <c r="A159" t="str">
        <f t="shared" si="96"/>
        <v>Class 8 Official 13 - 26 yrs 110cm0</v>
      </c>
      <c r="B159" t="str">
        <f t="shared" si="97"/>
        <v>Class 8 Official 13 - 26 yrs 110cm0</v>
      </c>
      <c r="C159" t="str">
        <f t="shared" si="98"/>
        <v>Class 8 Official 13 - 26 yrs 110cm0</v>
      </c>
      <c r="D159" s="14">
        <f t="shared" si="99"/>
        <v>0</v>
      </c>
      <c r="E159" s="14">
        <f t="shared" si="101"/>
        <v>0</v>
      </c>
      <c r="F159" s="15">
        <f t="shared" si="102"/>
        <v>0</v>
      </c>
      <c r="G159" s="64"/>
      <c r="H159" s="20"/>
      <c r="I159" s="20"/>
      <c r="J159" s="20"/>
      <c r="K159" s="20"/>
      <c r="L159" s="73"/>
      <c r="M159" s="14"/>
      <c r="N159" s="17" t="str">
        <f t="shared" si="103"/>
        <v>Class 8 Official 13 - 26 yrs 110cm</v>
      </c>
      <c r="O159" s="14"/>
      <c r="P159" s="14"/>
      <c r="Q159" s="14"/>
      <c r="R159" s="14"/>
      <c r="S159" s="14"/>
      <c r="T159" s="15"/>
      <c r="U159" s="21"/>
      <c r="V159" s="20"/>
      <c r="W159" s="23" t="str">
        <f>IF(ISBLANK(O159),IF(ISBLANK(V159),"",INDEX(Classes!$O$3:$O$17,MATCH(Results!V159,Classes!$N$3:$N$17,0),1)),"")</f>
        <v/>
      </c>
      <c r="X159" s="21"/>
      <c r="Y159" s="20"/>
      <c r="Z159" s="23" t="str">
        <f>IF(ISBLANK(R159),IF(ISBLANK(Y159),"",INDEX(Classes!$O$3:$O$17,MATCH(Results!Y159,Classes!$N$3:$N$17,0),1)),"")</f>
        <v/>
      </c>
      <c r="AA159" s="21"/>
      <c r="AB159" s="20"/>
      <c r="AC159" s="23" t="str">
        <f>IF(ISBLANK(U159),IF(ISBLANK(AB159),"",INDEX(Classes!$O$3:$O$17,MATCH(Results!AB159,Classes!$N$3:$N$17,0),1)),"")</f>
        <v/>
      </c>
      <c r="AD159" s="24">
        <f t="shared" si="100"/>
        <v>0</v>
      </c>
      <c r="AE159" s="22" t="str">
        <f t="shared" si="104"/>
        <v/>
      </c>
      <c r="AF159" s="22" t="str">
        <f t="shared" si="105"/>
        <v/>
      </c>
    </row>
    <row r="160" spans="1:32" hidden="1" outlineLevel="2" x14ac:dyDescent="0.25">
      <c r="A160" t="str">
        <f t="shared" si="96"/>
        <v>Class 8 Official 13 - 26 yrs 110cm0</v>
      </c>
      <c r="B160" t="str">
        <f t="shared" si="97"/>
        <v>Class 8 Official 13 - 26 yrs 110cm0</v>
      </c>
      <c r="C160" t="str">
        <f t="shared" si="98"/>
        <v>Class 8 Official 13 - 26 yrs 110cm0</v>
      </c>
      <c r="D160" s="14">
        <f t="shared" si="99"/>
        <v>0</v>
      </c>
      <c r="E160" s="14">
        <f t="shared" si="101"/>
        <v>0</v>
      </c>
      <c r="F160" s="15">
        <f t="shared" si="102"/>
        <v>0</v>
      </c>
      <c r="G160" s="64"/>
      <c r="H160" s="20"/>
      <c r="I160" s="20"/>
      <c r="J160" s="20"/>
      <c r="K160" s="20"/>
      <c r="L160" s="73"/>
      <c r="M160" s="14"/>
      <c r="N160" s="17" t="str">
        <f t="shared" si="103"/>
        <v>Class 8 Official 13 - 26 yrs 110cm</v>
      </c>
      <c r="O160" s="14"/>
      <c r="P160" s="14"/>
      <c r="Q160" s="14"/>
      <c r="R160" s="14"/>
      <c r="S160" s="14"/>
      <c r="T160" s="15"/>
      <c r="U160" s="21"/>
      <c r="V160" s="20"/>
      <c r="W160" s="23" t="str">
        <f>IF(ISBLANK(O160),IF(ISBLANK(V160),"",INDEX(Classes!$O$3:$O$17,MATCH(Results!V160,Classes!$N$3:$N$17,0),1)),"")</f>
        <v/>
      </c>
      <c r="X160" s="21"/>
      <c r="Y160" s="20"/>
      <c r="Z160" s="23" t="str">
        <f>IF(ISBLANK(R160),IF(ISBLANK(Y160),"",INDEX(Classes!$O$3:$O$17,MATCH(Results!Y160,Classes!$N$3:$N$17,0),1)),"")</f>
        <v/>
      </c>
      <c r="AA160" s="21"/>
      <c r="AB160" s="20"/>
      <c r="AC160" s="23" t="str">
        <f>IF(ISBLANK(U160),IF(ISBLANK(AB160),"",INDEX(Classes!$O$3:$O$17,MATCH(Results!AB160,Classes!$N$3:$N$17,0),1)),"")</f>
        <v/>
      </c>
      <c r="AD160" s="24">
        <f t="shared" si="100"/>
        <v>0</v>
      </c>
      <c r="AE160" s="22" t="str">
        <f t="shared" si="104"/>
        <v/>
      </c>
      <c r="AF160" s="22" t="str">
        <f t="shared" si="105"/>
        <v/>
      </c>
    </row>
    <row r="161" spans="1:32" hidden="1" outlineLevel="2" x14ac:dyDescent="0.25">
      <c r="A161" t="str">
        <f t="shared" si="96"/>
        <v>Class 8 Official 13 - 26 yrs 110cm0</v>
      </c>
      <c r="B161" t="str">
        <f t="shared" si="97"/>
        <v>Class 8 Official 13 - 26 yrs 110cm0</v>
      </c>
      <c r="C161" t="str">
        <f t="shared" si="98"/>
        <v>Class 8 Official 13 - 26 yrs 110cm0</v>
      </c>
      <c r="D161" s="14">
        <f t="shared" si="99"/>
        <v>0</v>
      </c>
      <c r="E161" s="14">
        <f t="shared" si="101"/>
        <v>0</v>
      </c>
      <c r="F161" s="15">
        <f t="shared" si="102"/>
        <v>0</v>
      </c>
      <c r="G161" s="64"/>
      <c r="H161" s="20" t="s">
        <v>44</v>
      </c>
      <c r="I161" s="20"/>
      <c r="J161" s="20"/>
      <c r="K161" s="20"/>
      <c r="L161" s="73"/>
      <c r="M161" s="14"/>
      <c r="N161" s="17" t="str">
        <f t="shared" si="103"/>
        <v>Class 8 Official 13 - 26 yrs 110cm</v>
      </c>
      <c r="O161" s="14"/>
      <c r="P161" s="14"/>
      <c r="Q161" s="14"/>
      <c r="R161" s="14"/>
      <c r="S161" s="14"/>
      <c r="T161" s="15"/>
      <c r="U161" s="21"/>
      <c r="V161" s="20"/>
      <c r="W161" s="23" t="str">
        <f>IF(ISBLANK(O161),IF(ISBLANK(V161),"",INDEX(Classes!$O$3:$O$17,MATCH(Results!V161,Classes!$N$3:$N$17,0),1)),"")</f>
        <v/>
      </c>
      <c r="X161" s="21"/>
      <c r="Y161" s="20"/>
      <c r="Z161" s="23" t="str">
        <f>IF(ISBLANK(R161),IF(ISBLANK(Y161),"",INDEX(Classes!$O$3:$O$17,MATCH(Results!Y161,Classes!$N$3:$N$17,0),1)),"")</f>
        <v/>
      </c>
      <c r="AA161" s="21"/>
      <c r="AB161" s="20"/>
      <c r="AC161" s="23" t="str">
        <f>IF(ISBLANK(U161),IF(ISBLANK(AB161),"",INDEX(Classes!$O$3:$O$17,MATCH(Results!AB161,Classes!$N$3:$N$17,0),1)),"")</f>
        <v/>
      </c>
      <c r="AD161" s="24">
        <f t="shared" si="100"/>
        <v>0</v>
      </c>
      <c r="AE161" s="22" t="str">
        <f t="shared" si="104"/>
        <v/>
      </c>
      <c r="AF161" s="22" t="str">
        <f t="shared" si="105"/>
        <v/>
      </c>
    </row>
    <row r="162" spans="1:32" hidden="1" outlineLevel="2" x14ac:dyDescent="0.25">
      <c r="A162" t="str">
        <f t="shared" si="96"/>
        <v>Class 8 Official 13 - 26 yrs 110cm0</v>
      </c>
      <c r="B162" t="str">
        <f t="shared" si="97"/>
        <v>Class 8 Official 13 - 26 yrs 110cm0</v>
      </c>
      <c r="C162" t="str">
        <f t="shared" si="98"/>
        <v>Class 8 Official 13 - 26 yrs 110cm0</v>
      </c>
      <c r="D162" s="14">
        <f t="shared" si="99"/>
        <v>0</v>
      </c>
      <c r="E162" s="14">
        <f t="shared" si="101"/>
        <v>0</v>
      </c>
      <c r="F162" s="15">
        <f t="shared" si="102"/>
        <v>0</v>
      </c>
      <c r="G162" s="64"/>
      <c r="H162" s="20"/>
      <c r="I162" s="20"/>
      <c r="J162" s="20"/>
      <c r="K162" s="20"/>
      <c r="L162" s="73"/>
      <c r="M162" s="14"/>
      <c r="N162" s="17" t="str">
        <f t="shared" si="103"/>
        <v>Class 8 Official 13 - 26 yrs 110cm</v>
      </c>
      <c r="O162" s="14"/>
      <c r="P162" s="14"/>
      <c r="Q162" s="14"/>
      <c r="R162" s="14"/>
      <c r="S162" s="14"/>
      <c r="T162" s="15"/>
      <c r="U162" s="21"/>
      <c r="V162" s="20"/>
      <c r="W162" s="23" t="str">
        <f>IF(ISBLANK(O162),IF(ISBLANK(V162),"",INDEX(Classes!$O$3:$O$17,MATCH(Results!V162,Classes!$N$3:$N$17,0),1)),"")</f>
        <v/>
      </c>
      <c r="X162" s="21"/>
      <c r="Y162" s="20"/>
      <c r="Z162" s="23" t="str">
        <f>IF(ISBLANK(R162),IF(ISBLANK(Y162),"",INDEX(Classes!$O$3:$O$17,MATCH(Results!Y162,Classes!$N$3:$N$17,0),1)),"")</f>
        <v/>
      </c>
      <c r="AA162" s="21"/>
      <c r="AB162" s="20"/>
      <c r="AC162" s="23" t="str">
        <f>IF(ISBLANK(U162),IF(ISBLANK(AB162),"",INDEX(Classes!$O$3:$O$17,MATCH(Results!AB162,Classes!$N$3:$N$17,0),1)),"")</f>
        <v/>
      </c>
      <c r="AD162" s="24">
        <f t="shared" si="100"/>
        <v>0</v>
      </c>
      <c r="AE162" s="22" t="str">
        <f t="shared" si="104"/>
        <v/>
      </c>
      <c r="AF162" s="22" t="str">
        <f t="shared" si="105"/>
        <v/>
      </c>
    </row>
    <row r="163" spans="1:32" hidden="1" outlineLevel="2" x14ac:dyDescent="0.25">
      <c r="A163" t="str">
        <f t="shared" si="96"/>
        <v>Class 8 Official 13 - 26 yrs 110cm0</v>
      </c>
      <c r="B163" t="str">
        <f t="shared" si="97"/>
        <v>Class 8 Official 13 - 26 yrs 110cm0</v>
      </c>
      <c r="C163" t="str">
        <f t="shared" si="98"/>
        <v>Class 8 Official 13 - 26 yrs 110cm0</v>
      </c>
      <c r="D163" s="14">
        <f t="shared" si="99"/>
        <v>0</v>
      </c>
      <c r="E163" s="14">
        <f t="shared" si="101"/>
        <v>0</v>
      </c>
      <c r="F163" s="15">
        <f t="shared" si="102"/>
        <v>0</v>
      </c>
      <c r="G163" s="64"/>
      <c r="H163" s="20"/>
      <c r="I163" s="20"/>
      <c r="J163" s="20"/>
      <c r="K163" s="20"/>
      <c r="L163" s="73"/>
      <c r="M163" s="14"/>
      <c r="N163" s="17" t="str">
        <f t="shared" si="103"/>
        <v>Class 8 Official 13 - 26 yrs 110cm</v>
      </c>
      <c r="O163" s="14"/>
      <c r="P163" s="14"/>
      <c r="Q163" s="14"/>
      <c r="R163" s="14"/>
      <c r="S163" s="14"/>
      <c r="T163" s="15"/>
      <c r="U163" s="21"/>
      <c r="V163" s="20"/>
      <c r="W163" s="23" t="str">
        <f>IF(ISBLANK(O163),IF(ISBLANK(V163),"",INDEX(Classes!$O$3:$O$17,MATCH(Results!V163,Classes!$N$3:$N$17,0),1)),"")</f>
        <v/>
      </c>
      <c r="X163" s="21"/>
      <c r="Y163" s="20"/>
      <c r="Z163" s="23" t="str">
        <f>IF(ISBLANK(R163),IF(ISBLANK(Y163),"",INDEX(Classes!$O$3:$O$17,MATCH(Results!Y163,Classes!$N$3:$N$17,0),1)),"")</f>
        <v/>
      </c>
      <c r="AA163" s="21"/>
      <c r="AB163" s="20"/>
      <c r="AC163" s="23" t="str">
        <f>IF(ISBLANK(U163),IF(ISBLANK(AB163),"",INDEX(Classes!$O$3:$O$17,MATCH(Results!AB163,Classes!$N$3:$N$17,0),1)),"")</f>
        <v/>
      </c>
      <c r="AD163" s="24">
        <f t="shared" si="100"/>
        <v>0</v>
      </c>
      <c r="AE163" s="22" t="str">
        <f t="shared" si="104"/>
        <v/>
      </c>
      <c r="AF163" s="22" t="str">
        <f t="shared" si="105"/>
        <v/>
      </c>
    </row>
    <row r="164" spans="1:32" hidden="1" outlineLevel="2" x14ac:dyDescent="0.25">
      <c r="A164" t="str">
        <f t="shared" si="96"/>
        <v>Class 8 Official 13 - 26 yrs 110cm0</v>
      </c>
      <c r="B164" t="str">
        <f t="shared" si="97"/>
        <v>Class 8 Official 13 - 26 yrs 110cm0</v>
      </c>
      <c r="C164" t="str">
        <f t="shared" si="98"/>
        <v>Class 8 Official 13 - 26 yrs 110cm0</v>
      </c>
      <c r="D164" s="14">
        <f t="shared" si="99"/>
        <v>0</v>
      </c>
      <c r="E164" s="14">
        <f t="shared" si="101"/>
        <v>0</v>
      </c>
      <c r="F164" s="15">
        <f t="shared" si="102"/>
        <v>0</v>
      </c>
      <c r="G164" s="64"/>
      <c r="H164" s="20"/>
      <c r="I164" s="20"/>
      <c r="J164" s="20"/>
      <c r="K164" s="20"/>
      <c r="L164" s="73"/>
      <c r="M164" s="14"/>
      <c r="N164" s="17" t="str">
        <f t="shared" si="103"/>
        <v>Class 8 Official 13 - 26 yrs 110cm</v>
      </c>
      <c r="O164" s="14"/>
      <c r="P164" s="14"/>
      <c r="Q164" s="14"/>
      <c r="R164" s="14"/>
      <c r="S164" s="14"/>
      <c r="T164" s="15"/>
      <c r="U164" s="21"/>
      <c r="V164" s="20"/>
      <c r="W164" s="23" t="str">
        <f>IF(ISBLANK(O164),IF(ISBLANK(V164),"",INDEX(Classes!$O$3:$O$17,MATCH(Results!V164,Classes!$N$3:$N$17,0),1)),"")</f>
        <v/>
      </c>
      <c r="X164" s="21"/>
      <c r="Y164" s="20"/>
      <c r="Z164" s="23" t="str">
        <f>IF(ISBLANK(R164),IF(ISBLANK(Y164),"",INDEX(Classes!$O$3:$O$17,MATCH(Results!Y164,Classes!$N$3:$N$17,0),1)),"")</f>
        <v/>
      </c>
      <c r="AA164" s="21"/>
      <c r="AB164" s="20"/>
      <c r="AC164" s="23" t="str">
        <f>IF(ISBLANK(U164),IF(ISBLANK(AB164),"",INDEX(Classes!$O$3:$O$17,MATCH(Results!AB164,Classes!$N$3:$N$17,0),1)),"")</f>
        <v/>
      </c>
      <c r="AD164" s="24">
        <f t="shared" si="100"/>
        <v>0</v>
      </c>
      <c r="AE164" s="22" t="str">
        <f t="shared" si="104"/>
        <v/>
      </c>
      <c r="AF164" s="22" t="str">
        <f t="shared" si="105"/>
        <v/>
      </c>
    </row>
    <row r="165" spans="1:32" hidden="1" outlineLevel="2" x14ac:dyDescent="0.25">
      <c r="A165" t="str">
        <f t="shared" si="96"/>
        <v>Class 8 Official 13 - 26 yrs 110cm0</v>
      </c>
      <c r="B165" t="str">
        <f t="shared" si="97"/>
        <v>Class 8 Official 13 - 26 yrs 110cm0</v>
      </c>
      <c r="C165" t="str">
        <f t="shared" si="98"/>
        <v>Class 8 Official 13 - 26 yrs 110cm0</v>
      </c>
      <c r="D165" s="14">
        <f t="shared" si="99"/>
        <v>0</v>
      </c>
      <c r="E165" s="14">
        <f t="shared" si="101"/>
        <v>0</v>
      </c>
      <c r="F165" s="15">
        <f t="shared" si="102"/>
        <v>0</v>
      </c>
      <c r="G165" s="64"/>
      <c r="H165" s="20"/>
      <c r="I165" s="20"/>
      <c r="J165" s="20"/>
      <c r="K165" s="20"/>
      <c r="L165" s="73"/>
      <c r="M165" s="14"/>
      <c r="N165" s="17" t="str">
        <f t="shared" si="103"/>
        <v>Class 8 Official 13 - 26 yrs 110cm</v>
      </c>
      <c r="O165" s="14"/>
      <c r="P165" s="14"/>
      <c r="Q165" s="14"/>
      <c r="R165" s="14"/>
      <c r="S165" s="14"/>
      <c r="T165" s="15"/>
      <c r="U165" s="21"/>
      <c r="V165" s="20"/>
      <c r="W165" s="23" t="str">
        <f>IF(ISBLANK(O165),IF(ISBLANK(V165),"",INDEX(Classes!$O$3:$O$17,MATCH(Results!V165,Classes!$N$3:$N$17,0),1)),"")</f>
        <v/>
      </c>
      <c r="X165" s="21"/>
      <c r="Y165" s="20"/>
      <c r="Z165" s="23" t="str">
        <f>IF(ISBLANK(R165),IF(ISBLANK(Y165),"",INDEX(Classes!$O$3:$O$17,MATCH(Results!Y165,Classes!$N$3:$N$17,0),1)),"")</f>
        <v/>
      </c>
      <c r="AA165" s="21"/>
      <c r="AB165" s="20"/>
      <c r="AC165" s="23" t="str">
        <f>IF(ISBLANK(U165),IF(ISBLANK(AB165),"",INDEX(Classes!$O$3:$O$17,MATCH(Results!AB165,Classes!$N$3:$N$17,0),1)),"")</f>
        <v/>
      </c>
      <c r="AD165" s="24">
        <f t="shared" si="100"/>
        <v>0</v>
      </c>
      <c r="AE165" s="22" t="str">
        <f t="shared" si="104"/>
        <v/>
      </c>
      <c r="AF165" s="22" t="str">
        <f t="shared" si="105"/>
        <v/>
      </c>
    </row>
    <row r="166" spans="1:32" hidden="1" outlineLevel="2" x14ac:dyDescent="0.25">
      <c r="A166" t="str">
        <f t="shared" si="96"/>
        <v>Class 8 Official 13 - 26 yrs 110cm0</v>
      </c>
      <c r="B166" t="str">
        <f t="shared" si="97"/>
        <v>Class 8 Official 13 - 26 yrs 110cm0</v>
      </c>
      <c r="C166" t="str">
        <f t="shared" si="98"/>
        <v>Class 8 Official 13 - 26 yrs 110cm0</v>
      </c>
      <c r="D166" s="14">
        <f t="shared" si="99"/>
        <v>0</v>
      </c>
      <c r="E166" s="14">
        <f t="shared" si="101"/>
        <v>0</v>
      </c>
      <c r="F166" s="15">
        <f t="shared" si="102"/>
        <v>0</v>
      </c>
      <c r="G166" s="64"/>
      <c r="H166" s="20"/>
      <c r="I166" s="20"/>
      <c r="J166" s="20"/>
      <c r="K166" s="20"/>
      <c r="L166" s="73"/>
      <c r="M166" s="14"/>
      <c r="N166" s="17" t="str">
        <f t="shared" si="103"/>
        <v>Class 8 Official 13 - 26 yrs 110cm</v>
      </c>
      <c r="O166" s="14"/>
      <c r="P166" s="14"/>
      <c r="Q166" s="14"/>
      <c r="R166" s="14"/>
      <c r="S166" s="14"/>
      <c r="T166" s="15"/>
      <c r="U166" s="21"/>
      <c r="V166" s="20"/>
      <c r="W166" s="23" t="str">
        <f>IF(ISBLANK(O166),IF(ISBLANK(V166),"",INDEX(Classes!$O$3:$O$17,MATCH(Results!V166,Classes!$N$3:$N$17,0),1)),"")</f>
        <v/>
      </c>
      <c r="X166" s="21"/>
      <c r="Y166" s="20"/>
      <c r="Z166" s="23" t="str">
        <f>IF(ISBLANK(R166),IF(ISBLANK(Y166),"",INDEX(Classes!$O$3:$O$17,MATCH(Results!Y166,Classes!$N$3:$N$17,0),1)),"")</f>
        <v/>
      </c>
      <c r="AA166" s="21"/>
      <c r="AB166" s="20"/>
      <c r="AC166" s="23" t="str">
        <f>IF(ISBLANK(U166),IF(ISBLANK(AB166),"",INDEX(Classes!$O$3:$O$17,MATCH(Results!AB166,Classes!$N$3:$N$17,0),1)),"")</f>
        <v/>
      </c>
      <c r="AD166" s="24">
        <f t="shared" si="100"/>
        <v>0</v>
      </c>
      <c r="AE166" s="22" t="str">
        <f t="shared" si="104"/>
        <v/>
      </c>
      <c r="AF166" s="22" t="str">
        <f t="shared" si="105"/>
        <v/>
      </c>
    </row>
    <row r="167" spans="1:32" hidden="1" outlineLevel="2" x14ac:dyDescent="0.25">
      <c r="A167" t="str">
        <f t="shared" si="96"/>
        <v>Class 8 Official 13 - 26 yrs 110cm0</v>
      </c>
      <c r="B167" t="str">
        <f t="shared" si="97"/>
        <v>Class 8 Official 13 - 26 yrs 110cm0</v>
      </c>
      <c r="C167" t="str">
        <f t="shared" si="98"/>
        <v>Class 8 Official 13 - 26 yrs 110cm0</v>
      </c>
      <c r="D167" s="14">
        <f t="shared" si="99"/>
        <v>0</v>
      </c>
      <c r="E167" s="14">
        <f t="shared" si="101"/>
        <v>0</v>
      </c>
      <c r="F167" s="15">
        <f t="shared" si="102"/>
        <v>0</v>
      </c>
      <c r="G167" s="64"/>
      <c r="H167" s="20"/>
      <c r="I167" s="20"/>
      <c r="J167" s="20"/>
      <c r="K167" s="20"/>
      <c r="L167" s="73"/>
      <c r="M167" s="14"/>
      <c r="N167" s="17" t="str">
        <f t="shared" si="103"/>
        <v>Class 8 Official 13 - 26 yrs 110cm</v>
      </c>
      <c r="O167" s="14"/>
      <c r="P167" s="14"/>
      <c r="Q167" s="14"/>
      <c r="R167" s="14"/>
      <c r="S167" s="14"/>
      <c r="T167" s="15"/>
      <c r="U167" s="21"/>
      <c r="V167" s="20"/>
      <c r="W167" s="23" t="str">
        <f>IF(ISBLANK(O167),IF(ISBLANK(V167),"",INDEX(Classes!$O$3:$O$17,MATCH(Results!V167,Classes!$N$3:$N$17,0),1)),"")</f>
        <v/>
      </c>
      <c r="X167" s="21"/>
      <c r="Y167" s="20"/>
      <c r="Z167" s="23" t="str">
        <f>IF(ISBLANK(R167),IF(ISBLANK(Y167),"",INDEX(Classes!$O$3:$O$17,MATCH(Results!Y167,Classes!$N$3:$N$17,0),1)),"")</f>
        <v/>
      </c>
      <c r="AA167" s="21"/>
      <c r="AB167" s="20"/>
      <c r="AC167" s="23" t="str">
        <f>IF(ISBLANK(U167),IF(ISBLANK(AB167),"",INDEX(Classes!$O$3:$O$17,MATCH(Results!AB167,Classes!$N$3:$N$17,0),1)),"")</f>
        <v/>
      </c>
      <c r="AD167" s="24">
        <f t="shared" si="100"/>
        <v>0</v>
      </c>
      <c r="AE167" s="22" t="str">
        <f t="shared" si="104"/>
        <v/>
      </c>
      <c r="AF167" s="22" t="str">
        <f t="shared" si="105"/>
        <v/>
      </c>
    </row>
    <row r="168" spans="1:32" hidden="1" outlineLevel="2" x14ac:dyDescent="0.25">
      <c r="A168" t="str">
        <f t="shared" si="96"/>
        <v>Class 8 Official 13 - 26 yrs 110cm0</v>
      </c>
      <c r="B168" t="str">
        <f t="shared" si="97"/>
        <v>Class 8 Official 13 - 26 yrs 110cm0</v>
      </c>
      <c r="C168" t="str">
        <f t="shared" si="98"/>
        <v>Class 8 Official 13 - 26 yrs 110cm0</v>
      </c>
      <c r="D168" s="14">
        <f t="shared" si="99"/>
        <v>0</v>
      </c>
      <c r="E168" s="14">
        <f t="shared" si="101"/>
        <v>0</v>
      </c>
      <c r="F168" s="15">
        <f t="shared" si="102"/>
        <v>0</v>
      </c>
      <c r="G168" s="64"/>
      <c r="H168" s="20"/>
      <c r="I168" s="20"/>
      <c r="J168" s="20"/>
      <c r="K168" s="20"/>
      <c r="L168" s="73"/>
      <c r="M168" s="14"/>
      <c r="N168" s="17" t="str">
        <f t="shared" si="103"/>
        <v>Class 8 Official 13 - 26 yrs 110cm</v>
      </c>
      <c r="O168" s="14"/>
      <c r="P168" s="14"/>
      <c r="Q168" s="14"/>
      <c r="R168" s="14"/>
      <c r="S168" s="14"/>
      <c r="T168" s="15"/>
      <c r="U168" s="21"/>
      <c r="V168" s="20"/>
      <c r="W168" s="23" t="str">
        <f>IF(ISBLANK(O168),IF(ISBLANK(V168),"",INDEX(Classes!$O$3:$O$17,MATCH(Results!V168,Classes!$N$3:$N$17,0),1)),"")</f>
        <v/>
      </c>
      <c r="X168" s="21"/>
      <c r="Y168" s="20"/>
      <c r="Z168" s="23" t="str">
        <f>IF(ISBLANK(R168),IF(ISBLANK(Y168),"",INDEX(Classes!$O$3:$O$17,MATCH(Results!Y168,Classes!$N$3:$N$17,0),1)),"")</f>
        <v/>
      </c>
      <c r="AA168" s="21"/>
      <c r="AB168" s="20"/>
      <c r="AC168" s="23" t="str">
        <f>IF(ISBLANK(U168),IF(ISBLANK(AB168),"",INDEX(Classes!$O$3:$O$17,MATCH(Results!AB168,Classes!$N$3:$N$17,0),1)),"")</f>
        <v/>
      </c>
      <c r="AD168" s="24">
        <f t="shared" si="100"/>
        <v>0</v>
      </c>
      <c r="AE168" s="22" t="str">
        <f t="shared" si="104"/>
        <v/>
      </c>
      <c r="AF168" s="22" t="str">
        <f t="shared" si="105"/>
        <v/>
      </c>
    </row>
    <row r="169" spans="1:32" hidden="1" outlineLevel="2" x14ac:dyDescent="0.25">
      <c r="A169" t="str">
        <f t="shared" si="96"/>
        <v>Class 8 Official 13 - 26 yrs 110cm0</v>
      </c>
      <c r="B169" t="str">
        <f t="shared" si="97"/>
        <v>Class 8 Official 13 - 26 yrs 110cm0</v>
      </c>
      <c r="C169" t="str">
        <f t="shared" si="98"/>
        <v>Class 8 Official 13 - 26 yrs 110cm0</v>
      </c>
      <c r="D169" s="14">
        <f t="shared" si="99"/>
        <v>0</v>
      </c>
      <c r="E169" s="14">
        <f t="shared" si="101"/>
        <v>0</v>
      </c>
      <c r="F169" s="15">
        <f t="shared" si="102"/>
        <v>0</v>
      </c>
      <c r="G169" s="64"/>
      <c r="H169" s="20"/>
      <c r="I169" s="20"/>
      <c r="J169" s="20"/>
      <c r="K169" s="20"/>
      <c r="L169" s="73"/>
      <c r="M169" s="14"/>
      <c r="N169" s="17" t="str">
        <f t="shared" si="103"/>
        <v>Class 8 Official 13 - 26 yrs 110cm</v>
      </c>
      <c r="O169" s="14"/>
      <c r="P169" s="14"/>
      <c r="Q169" s="14"/>
      <c r="R169" s="14"/>
      <c r="S169" s="14"/>
      <c r="T169" s="15"/>
      <c r="U169" s="21"/>
      <c r="V169" s="20"/>
      <c r="W169" s="23" t="str">
        <f>IF(ISBLANK(O169),IF(ISBLANK(V169),"",INDEX(Classes!$O$3:$O$17,MATCH(Results!V169,Classes!$N$3:$N$17,0),1)),"")</f>
        <v/>
      </c>
      <c r="X169" s="21"/>
      <c r="Y169" s="20"/>
      <c r="Z169" s="23" t="str">
        <f>IF(ISBLANK(R169),IF(ISBLANK(Y169),"",INDEX(Classes!$O$3:$O$17,MATCH(Results!Y169,Classes!$N$3:$N$17,0),1)),"")</f>
        <v/>
      </c>
      <c r="AA169" s="21"/>
      <c r="AB169" s="20"/>
      <c r="AC169" s="23" t="str">
        <f>IF(ISBLANK(U169),IF(ISBLANK(AB169),"",INDEX(Classes!$O$3:$O$17,MATCH(Results!AB169,Classes!$N$3:$N$17,0),1)),"")</f>
        <v/>
      </c>
      <c r="AD169" s="24">
        <f t="shared" si="100"/>
        <v>0</v>
      </c>
      <c r="AE169" s="22" t="str">
        <f t="shared" si="104"/>
        <v/>
      </c>
      <c r="AF169" s="22" t="str">
        <f t="shared" si="105"/>
        <v/>
      </c>
    </row>
    <row r="170" spans="1:32" hidden="1" outlineLevel="2" x14ac:dyDescent="0.25">
      <c r="A170" t="str">
        <f t="shared" si="96"/>
        <v>Class 8 Official 13 - 26 yrs 110cm0</v>
      </c>
      <c r="B170" t="str">
        <f t="shared" si="97"/>
        <v>Class 8 Official 13 - 26 yrs 110cm0</v>
      </c>
      <c r="C170" t="str">
        <f t="shared" si="98"/>
        <v>Class 8 Official 13 - 26 yrs 110cm0</v>
      </c>
      <c r="D170" s="14">
        <f t="shared" si="99"/>
        <v>0</v>
      </c>
      <c r="E170" s="14">
        <f t="shared" si="101"/>
        <v>0</v>
      </c>
      <c r="F170" s="15">
        <f t="shared" si="102"/>
        <v>0</v>
      </c>
      <c r="G170" s="64"/>
      <c r="H170" s="20"/>
      <c r="I170" s="20" t="s">
        <v>44</v>
      </c>
      <c r="J170" s="20"/>
      <c r="K170" s="20"/>
      <c r="L170" s="73"/>
      <c r="M170" s="14"/>
      <c r="N170" s="17" t="str">
        <f t="shared" si="103"/>
        <v>Class 8 Official 13 - 26 yrs 110cm</v>
      </c>
      <c r="O170" s="14"/>
      <c r="P170" s="14"/>
      <c r="Q170" s="14"/>
      <c r="R170" s="14"/>
      <c r="S170" s="14"/>
      <c r="T170" s="15"/>
      <c r="U170" s="21"/>
      <c r="V170" s="20"/>
      <c r="W170" s="23" t="str">
        <f>IF(ISBLANK(O170),IF(ISBLANK(V170),"",INDEX(Classes!$O$3:$O$17,MATCH(Results!V170,Classes!$N$3:$N$17,0),1)),"")</f>
        <v/>
      </c>
      <c r="X170" s="21"/>
      <c r="Y170" s="20"/>
      <c r="Z170" s="23" t="str">
        <f>IF(ISBLANK(R170),IF(ISBLANK(Y170),"",INDEX(Classes!$O$3:$O$17,MATCH(Results!Y170,Classes!$N$3:$N$17,0),1)),"")</f>
        <v/>
      </c>
      <c r="AA170" s="21"/>
      <c r="AB170" s="20"/>
      <c r="AC170" s="23" t="str">
        <f>IF(ISBLANK(U170),IF(ISBLANK(AB170),"",INDEX(Classes!$O$3:$O$17,MATCH(Results!AB170,Classes!$N$3:$N$17,0),1)),"")</f>
        <v/>
      </c>
      <c r="AD170" s="24">
        <f t="shared" si="100"/>
        <v>0</v>
      </c>
      <c r="AE170" s="22" t="str">
        <f t="shared" si="104"/>
        <v/>
      </c>
      <c r="AF170" s="22" t="str">
        <f t="shared" si="105"/>
        <v/>
      </c>
    </row>
    <row r="171" spans="1:32" hidden="1" outlineLevel="2" x14ac:dyDescent="0.25">
      <c r="A171" t="str">
        <f t="shared" si="96"/>
        <v>Class 8 Official 13 - 26 yrs 110cm0</v>
      </c>
      <c r="B171" t="str">
        <f t="shared" si="97"/>
        <v>Class 8 Official 13 - 26 yrs 110cm0</v>
      </c>
      <c r="C171" t="str">
        <f t="shared" si="98"/>
        <v>Class 8 Official 13 - 26 yrs 110cm0</v>
      </c>
      <c r="D171" s="14">
        <f t="shared" si="99"/>
        <v>0</v>
      </c>
      <c r="E171" s="14">
        <f t="shared" si="101"/>
        <v>0</v>
      </c>
      <c r="F171" s="15">
        <f t="shared" si="102"/>
        <v>0</v>
      </c>
      <c r="G171" s="64"/>
      <c r="H171" s="20"/>
      <c r="I171" s="20"/>
      <c r="J171" s="20"/>
      <c r="K171" s="20"/>
      <c r="L171" s="73"/>
      <c r="M171" s="14"/>
      <c r="N171" s="17" t="str">
        <f t="shared" si="103"/>
        <v>Class 8 Official 13 - 26 yrs 110cm</v>
      </c>
      <c r="O171" s="14"/>
      <c r="P171" s="14"/>
      <c r="Q171" s="14"/>
      <c r="R171" s="14"/>
      <c r="S171" s="14"/>
      <c r="T171" s="15"/>
      <c r="U171" s="21"/>
      <c r="V171" s="20"/>
      <c r="W171" s="23" t="str">
        <f>IF(ISBLANK(O171),IF(ISBLANK(V171),"",INDEX(Classes!$O$3:$O$17,MATCH(Results!V171,Classes!$N$3:$N$17,0),1)),"")</f>
        <v/>
      </c>
      <c r="X171" s="21"/>
      <c r="Y171" s="20"/>
      <c r="Z171" s="23" t="str">
        <f>IF(ISBLANK(R171),IF(ISBLANK(Y171),"",INDEX(Classes!$O$3:$O$17,MATCH(Results!Y171,Classes!$N$3:$N$17,0),1)),"")</f>
        <v/>
      </c>
      <c r="AA171" s="21"/>
      <c r="AB171" s="20"/>
      <c r="AC171" s="23" t="str">
        <f>IF(ISBLANK(U171),IF(ISBLANK(AB171),"",INDEX(Classes!$O$3:$O$17,MATCH(Results!AB171,Classes!$N$3:$N$17,0),1)),"")</f>
        <v/>
      </c>
      <c r="AD171" s="24">
        <f t="shared" si="100"/>
        <v>0</v>
      </c>
      <c r="AE171" s="22" t="str">
        <f t="shared" si="104"/>
        <v/>
      </c>
      <c r="AF171" s="22" t="str">
        <f t="shared" si="105"/>
        <v/>
      </c>
    </row>
    <row r="172" spans="1:32" hidden="1" outlineLevel="2" x14ac:dyDescent="0.25">
      <c r="A172" t="str">
        <f t="shared" si="96"/>
        <v>Class 8 Official 13 - 26 yrs 110cm0</v>
      </c>
      <c r="B172" t="str">
        <f t="shared" si="97"/>
        <v>Class 8 Official 13 - 26 yrs 110cm0</v>
      </c>
      <c r="C172" t="str">
        <f t="shared" si="98"/>
        <v>Class 8 Official 13 - 26 yrs 110cm0</v>
      </c>
      <c r="D172" s="14">
        <f t="shared" si="99"/>
        <v>0</v>
      </c>
      <c r="E172" s="14">
        <f t="shared" si="101"/>
        <v>0</v>
      </c>
      <c r="F172" s="15">
        <f t="shared" si="102"/>
        <v>0</v>
      </c>
      <c r="G172" s="64"/>
      <c r="H172" s="20"/>
      <c r="I172" s="20"/>
      <c r="J172" s="20"/>
      <c r="K172" s="20"/>
      <c r="L172" s="73"/>
      <c r="M172" s="14"/>
      <c r="N172" s="17" t="str">
        <f t="shared" si="103"/>
        <v>Class 8 Official 13 - 26 yrs 110cm</v>
      </c>
      <c r="O172" s="14"/>
      <c r="P172" s="14"/>
      <c r="Q172" s="14"/>
      <c r="R172" s="14"/>
      <c r="S172" s="14"/>
      <c r="T172" s="15"/>
      <c r="U172" s="21"/>
      <c r="V172" s="20"/>
      <c r="W172" s="23" t="str">
        <f>IF(ISBLANK(O172),IF(ISBLANK(V172),"",INDEX(Classes!$O$3:$O$17,MATCH(Results!V172,Classes!$N$3:$N$17,0),1)),"")</f>
        <v/>
      </c>
      <c r="X172" s="21"/>
      <c r="Y172" s="20"/>
      <c r="Z172" s="23" t="str">
        <f>IF(ISBLANK(R172),IF(ISBLANK(Y172),"",INDEX(Classes!$O$3:$O$17,MATCH(Results!Y172,Classes!$N$3:$N$17,0),1)),"")</f>
        <v/>
      </c>
      <c r="AA172" s="21"/>
      <c r="AB172" s="20"/>
      <c r="AC172" s="23" t="str">
        <f>IF(ISBLANK(U172),IF(ISBLANK(AB172),"",INDEX(Classes!$O$3:$O$17,MATCH(Results!AB172,Classes!$N$3:$N$17,0),1)),"")</f>
        <v/>
      </c>
      <c r="AD172" s="24">
        <f t="shared" si="100"/>
        <v>0</v>
      </c>
      <c r="AE172" s="22" t="str">
        <f t="shared" si="104"/>
        <v/>
      </c>
      <c r="AF172" s="22" t="str">
        <f t="shared" si="105"/>
        <v/>
      </c>
    </row>
    <row r="173" spans="1:32" hidden="1" outlineLevel="2" x14ac:dyDescent="0.25">
      <c r="A173" t="str">
        <f t="shared" si="96"/>
        <v>Class 8 Official 13 - 26 yrs 110cm0</v>
      </c>
      <c r="B173" t="str">
        <f t="shared" si="97"/>
        <v>Class 8 Official 13 - 26 yrs 110cm0</v>
      </c>
      <c r="C173" t="str">
        <f t="shared" si="98"/>
        <v>Class 8 Official 13 - 26 yrs 110cm0</v>
      </c>
      <c r="D173" s="14">
        <f t="shared" si="99"/>
        <v>0</v>
      </c>
      <c r="E173" s="14">
        <f t="shared" si="101"/>
        <v>0</v>
      </c>
      <c r="F173" s="15">
        <f t="shared" si="102"/>
        <v>0</v>
      </c>
      <c r="G173" s="64"/>
      <c r="H173" s="20"/>
      <c r="I173" s="20"/>
      <c r="J173" s="20"/>
      <c r="K173" s="20"/>
      <c r="L173" s="73"/>
      <c r="M173" s="14"/>
      <c r="N173" s="17" t="str">
        <f t="shared" si="103"/>
        <v>Class 8 Official 13 - 26 yrs 110cm</v>
      </c>
      <c r="O173" s="14"/>
      <c r="P173" s="14"/>
      <c r="Q173" s="14"/>
      <c r="R173" s="14"/>
      <c r="S173" s="14"/>
      <c r="T173" s="15"/>
      <c r="U173" s="21"/>
      <c r="V173" s="20"/>
      <c r="W173" s="23" t="str">
        <f>IF(ISBLANK(O173),IF(ISBLANK(V173),"",INDEX(Classes!$O$3:$O$17,MATCH(Results!V173,Classes!$N$3:$N$17,0),1)),"")</f>
        <v/>
      </c>
      <c r="X173" s="21"/>
      <c r="Y173" s="20"/>
      <c r="Z173" s="23" t="str">
        <f>IF(ISBLANK(R173),IF(ISBLANK(Y173),"",INDEX(Classes!$O$3:$O$17,MATCH(Results!Y173,Classes!$N$3:$N$17,0),1)),"")</f>
        <v/>
      </c>
      <c r="AA173" s="21"/>
      <c r="AB173" s="20"/>
      <c r="AC173" s="23" t="str">
        <f>IF(ISBLANK(U173),IF(ISBLANK(AB173),"",INDEX(Classes!$O$3:$O$17,MATCH(Results!AB173,Classes!$N$3:$N$17,0),1)),"")</f>
        <v/>
      </c>
      <c r="AD173" s="24">
        <f t="shared" si="100"/>
        <v>0</v>
      </c>
      <c r="AE173" s="22" t="str">
        <f t="shared" si="104"/>
        <v/>
      </c>
      <c r="AF173" s="22" t="str">
        <f t="shared" si="105"/>
        <v/>
      </c>
    </row>
    <row r="174" spans="1:32" hidden="1" outlineLevel="1" x14ac:dyDescent="0.25">
      <c r="D174" s="10"/>
      <c r="E174" s="10"/>
      <c r="F174" s="11"/>
      <c r="G174" s="66"/>
      <c r="H174" s="19"/>
      <c r="I174" s="19"/>
      <c r="J174" s="19"/>
      <c r="K174" s="19"/>
      <c r="L174" s="74"/>
      <c r="M174" s="10"/>
      <c r="N174" s="18" t="str">
        <f>Classes!$A$11</f>
        <v>Class 9 Official 13 - 26 yrs 120cm</v>
      </c>
      <c r="O174" s="10"/>
      <c r="P174" s="10"/>
      <c r="Q174" s="10"/>
      <c r="R174" s="10"/>
      <c r="S174" s="10"/>
      <c r="T174" s="11"/>
      <c r="U174" s="12"/>
      <c r="V174" s="10"/>
      <c r="W174" s="13"/>
      <c r="X174" s="12"/>
      <c r="Y174" s="10"/>
      <c r="Z174" s="13"/>
      <c r="AA174" s="12"/>
      <c r="AB174" s="10"/>
      <c r="AC174" s="13"/>
      <c r="AD174" s="16"/>
      <c r="AE174" s="16"/>
      <c r="AF174" s="16"/>
    </row>
    <row r="175" spans="1:32" hidden="1" outlineLevel="1" x14ac:dyDescent="0.25">
      <c r="A175" t="str">
        <f t="shared" ref="A175:A194" si="106">$N$175&amp;D175</f>
        <v>Class 9 Official 13 - 26 yrs 120cm0</v>
      </c>
      <c r="B175" t="str">
        <f t="shared" ref="B175:B194" si="107">$N$175&amp;E175</f>
        <v>Class 9 Official 13 - 26 yrs 120cm0</v>
      </c>
      <c r="C175" t="str">
        <f t="shared" ref="C175:C194" si="108">$N$175&amp;F175</f>
        <v>Class 9 Official 13 - 26 yrs 120cm0</v>
      </c>
      <c r="D175" s="14">
        <f t="shared" ref="D175:D194" si="109">IF(ISBLANK(P175),D174,IF(G175="**",1,1+D174))</f>
        <v>0</v>
      </c>
      <c r="E175" s="14">
        <f>IF(ISBLANK(P175),0,IF(H175="**",1,1+E194))</f>
        <v>0</v>
      </c>
      <c r="F175" s="15">
        <f>IF(ISBLANK(P175),0,IF(I175="**",1,1+F194))</f>
        <v>0</v>
      </c>
      <c r="G175" s="64" t="s">
        <v>44</v>
      </c>
      <c r="H175" s="20"/>
      <c r="I175" s="20"/>
      <c r="J175" s="20"/>
      <c r="K175" s="20"/>
      <c r="L175" s="73"/>
      <c r="M175" s="14"/>
      <c r="N175" s="17" t="str">
        <f>N174</f>
        <v>Class 9 Official 13 - 26 yrs 120cm</v>
      </c>
      <c r="O175" s="14"/>
      <c r="P175" s="14"/>
      <c r="Q175" s="14"/>
      <c r="R175" s="14"/>
      <c r="S175" s="14"/>
      <c r="T175" s="15"/>
      <c r="U175" s="21"/>
      <c r="V175" s="20"/>
      <c r="W175" s="23" t="str">
        <f>IF(ISBLANK(O175),IF(ISBLANK(V175),"",INDEX(Classes!$O$3:$O$17,MATCH(Results!V175,Classes!$N$3:$N$17,0),1)),"")</f>
        <v/>
      </c>
      <c r="X175" s="21"/>
      <c r="Y175" s="20"/>
      <c r="Z175" s="23" t="str">
        <f>IF(ISBLANK(R175),IF(ISBLANK(Y175),"",INDEX(Classes!$O$3:$O$17,MATCH(Results!Y175,Classes!$N$3:$N$17,0),1)),"")</f>
        <v/>
      </c>
      <c r="AA175" s="21"/>
      <c r="AB175" s="20"/>
      <c r="AC175" s="23" t="str">
        <f>IF(ISBLANK(U175),IF(ISBLANK(AB175),"",INDEX(Classes!$O$3:$O$17,MATCH(Results!AB175,Classes!$N$3:$N$17,0),1)),"")</f>
        <v/>
      </c>
      <c r="AD175" s="24">
        <f t="shared" ref="AD175:AD194" si="110">SUM(W175,Z175,AC175)</f>
        <v>0</v>
      </c>
      <c r="AE175" s="22" t="str">
        <f>IF(AD175=0,"",RANK(AD175,$AD$175:$AD$194))</f>
        <v/>
      </c>
      <c r="AF175" s="22" t="str">
        <f>IF(ISBLANK(O175),IF(COUNTIF(U175:AC175,"C")=0,"",COUNTIF(U175:AC175,"C")&amp;" Qs"),"")</f>
        <v/>
      </c>
    </row>
    <row r="176" spans="1:32" hidden="1" outlineLevel="1" x14ac:dyDescent="0.25">
      <c r="A176" t="str">
        <f t="shared" si="106"/>
        <v>Class 9 Official 13 - 26 yrs 120cm0</v>
      </c>
      <c r="B176" t="str">
        <f t="shared" si="107"/>
        <v>Class 9 Official 13 - 26 yrs 120cm0</v>
      </c>
      <c r="C176" t="str">
        <f t="shared" si="108"/>
        <v>Class 9 Official 13 - 26 yrs 120cm0</v>
      </c>
      <c r="D176" s="14">
        <f t="shared" si="109"/>
        <v>0</v>
      </c>
      <c r="E176" s="14">
        <f t="shared" ref="E176:E194" si="111">IF(ISBLANK(P176),E175,IF(H176="**",1,1+E175))</f>
        <v>0</v>
      </c>
      <c r="F176" s="15">
        <f t="shared" ref="F176:F194" si="112">IF(ISBLANK(P176),F175,IF(I176="**",1,1+F175))</f>
        <v>0</v>
      </c>
      <c r="G176" s="64"/>
      <c r="H176" s="20"/>
      <c r="I176" s="20"/>
      <c r="J176" s="20"/>
      <c r="K176" s="20"/>
      <c r="L176" s="73"/>
      <c r="M176" s="14"/>
      <c r="N176" s="17" t="str">
        <f t="shared" ref="N176:N194" si="113">N175</f>
        <v>Class 9 Official 13 - 26 yrs 120cm</v>
      </c>
      <c r="O176" s="14"/>
      <c r="P176" s="14"/>
      <c r="Q176" s="14"/>
      <c r="R176" s="14"/>
      <c r="S176" s="14"/>
      <c r="T176" s="15"/>
      <c r="U176" s="21"/>
      <c r="V176" s="20"/>
      <c r="W176" s="23" t="str">
        <f>IF(ISBLANK(O176),IF(ISBLANK(V176),"",INDEX(Classes!$O$3:$O$17,MATCH(Results!V176,Classes!$N$3:$N$17,0),1)),"")</f>
        <v/>
      </c>
      <c r="X176" s="21"/>
      <c r="Y176" s="20"/>
      <c r="Z176" s="23" t="str">
        <f>IF(ISBLANK(R176),IF(ISBLANK(Y176),"",INDEX(Classes!$O$3:$O$17,MATCH(Results!Y176,Classes!$N$3:$N$17,0),1)),"")</f>
        <v/>
      </c>
      <c r="AA176" s="21"/>
      <c r="AB176" s="20"/>
      <c r="AC176" s="23" t="str">
        <f>IF(ISBLANK(U176),IF(ISBLANK(AB176),"",INDEX(Classes!$O$3:$O$17,MATCH(Results!AB176,Classes!$N$3:$N$17,0),1)),"")</f>
        <v/>
      </c>
      <c r="AD176" s="24">
        <f t="shared" si="110"/>
        <v>0</v>
      </c>
      <c r="AE176" s="22" t="str">
        <f t="shared" ref="AE176:AE194" si="114">IF(AD176=0,"",RANK(AD176,$AD$175:$AD$194))</f>
        <v/>
      </c>
      <c r="AF176" s="22" t="str">
        <f t="shared" ref="AF176:AF194" si="115">IF(ISBLANK(O176),IF(COUNTIF(U176:AC176,"C")=0,"",COUNTIF(U176:AC176,"C")&amp;" Qs"),"")</f>
        <v/>
      </c>
    </row>
    <row r="177" spans="1:32" hidden="1" outlineLevel="1" x14ac:dyDescent="0.25">
      <c r="A177" t="str">
        <f t="shared" si="106"/>
        <v>Class 9 Official 13 - 26 yrs 120cm0</v>
      </c>
      <c r="B177" t="str">
        <f t="shared" si="107"/>
        <v>Class 9 Official 13 - 26 yrs 120cm0</v>
      </c>
      <c r="C177" t="str">
        <f t="shared" si="108"/>
        <v>Class 9 Official 13 - 26 yrs 120cm0</v>
      </c>
      <c r="D177" s="14">
        <f t="shared" si="109"/>
        <v>0</v>
      </c>
      <c r="E177" s="14">
        <f t="shared" si="111"/>
        <v>0</v>
      </c>
      <c r="F177" s="15">
        <f t="shared" si="112"/>
        <v>0</v>
      </c>
      <c r="G177" s="64"/>
      <c r="H177" s="20"/>
      <c r="I177" s="20"/>
      <c r="J177" s="20"/>
      <c r="K177" s="20"/>
      <c r="L177" s="73"/>
      <c r="M177" s="14"/>
      <c r="N177" s="17" t="str">
        <f t="shared" si="113"/>
        <v>Class 9 Official 13 - 26 yrs 120cm</v>
      </c>
      <c r="O177" s="14"/>
      <c r="P177" s="14"/>
      <c r="Q177" s="14"/>
      <c r="R177" s="14"/>
      <c r="S177" s="14"/>
      <c r="T177" s="15"/>
      <c r="U177" s="21"/>
      <c r="V177" s="20"/>
      <c r="W177" s="23" t="str">
        <f>IF(ISBLANK(O177),IF(ISBLANK(V177),"",INDEX(Classes!$O$3:$O$17,MATCH(Results!V177,Classes!$N$3:$N$17,0),1)),"")</f>
        <v/>
      </c>
      <c r="X177" s="21"/>
      <c r="Y177" s="20"/>
      <c r="Z177" s="23" t="str">
        <f>IF(ISBLANK(R177),IF(ISBLANK(Y177),"",INDEX(Classes!$O$3:$O$17,MATCH(Results!Y177,Classes!$N$3:$N$17,0),1)),"")</f>
        <v/>
      </c>
      <c r="AA177" s="21"/>
      <c r="AB177" s="20"/>
      <c r="AC177" s="23" t="str">
        <f>IF(ISBLANK(U177),IF(ISBLANK(AB177),"",INDEX(Classes!$O$3:$O$17,MATCH(Results!AB177,Classes!$N$3:$N$17,0),1)),"")</f>
        <v/>
      </c>
      <c r="AD177" s="24">
        <f t="shared" si="110"/>
        <v>0</v>
      </c>
      <c r="AE177" s="22" t="str">
        <f t="shared" si="114"/>
        <v/>
      </c>
      <c r="AF177" s="22" t="str">
        <f t="shared" si="115"/>
        <v/>
      </c>
    </row>
    <row r="178" spans="1:32" hidden="1" outlineLevel="1" x14ac:dyDescent="0.25">
      <c r="A178" t="str">
        <f t="shared" si="106"/>
        <v>Class 9 Official 13 - 26 yrs 120cm0</v>
      </c>
      <c r="B178" t="str">
        <f t="shared" si="107"/>
        <v>Class 9 Official 13 - 26 yrs 120cm0</v>
      </c>
      <c r="C178" t="str">
        <f t="shared" si="108"/>
        <v>Class 9 Official 13 - 26 yrs 120cm0</v>
      </c>
      <c r="D178" s="14">
        <f t="shared" si="109"/>
        <v>0</v>
      </c>
      <c r="E178" s="14">
        <f t="shared" si="111"/>
        <v>0</v>
      </c>
      <c r="F178" s="15">
        <f t="shared" si="112"/>
        <v>0</v>
      </c>
      <c r="G178" s="64"/>
      <c r="H178" s="20"/>
      <c r="I178" s="20"/>
      <c r="J178" s="20"/>
      <c r="K178" s="20"/>
      <c r="L178" s="73"/>
      <c r="M178" s="14"/>
      <c r="N178" s="17" t="str">
        <f t="shared" si="113"/>
        <v>Class 9 Official 13 - 26 yrs 120cm</v>
      </c>
      <c r="O178" s="14"/>
      <c r="P178" s="14"/>
      <c r="Q178" s="14"/>
      <c r="R178" s="14"/>
      <c r="S178" s="14"/>
      <c r="T178" s="15"/>
      <c r="U178" s="21"/>
      <c r="V178" s="20"/>
      <c r="W178" s="23" t="str">
        <f>IF(ISBLANK(O178),IF(ISBLANK(V178),"",INDEX(Classes!$O$3:$O$17,MATCH(Results!V178,Classes!$N$3:$N$17,0),1)),"")</f>
        <v/>
      </c>
      <c r="X178" s="21"/>
      <c r="Y178" s="20"/>
      <c r="Z178" s="23" t="str">
        <f>IF(ISBLANK(R178),IF(ISBLANK(Y178),"",INDEX(Classes!$O$3:$O$17,MATCH(Results!Y178,Classes!$N$3:$N$17,0),1)),"")</f>
        <v/>
      </c>
      <c r="AA178" s="21"/>
      <c r="AB178" s="20"/>
      <c r="AC178" s="23" t="str">
        <f>IF(ISBLANK(U178),IF(ISBLANK(AB178),"",INDEX(Classes!$O$3:$O$17,MATCH(Results!AB178,Classes!$N$3:$N$17,0),1)),"")</f>
        <v/>
      </c>
      <c r="AD178" s="24">
        <f t="shared" si="110"/>
        <v>0</v>
      </c>
      <c r="AE178" s="22" t="str">
        <f t="shared" si="114"/>
        <v/>
      </c>
      <c r="AF178" s="22" t="str">
        <f t="shared" si="115"/>
        <v/>
      </c>
    </row>
    <row r="179" spans="1:32" hidden="1" outlineLevel="1" x14ac:dyDescent="0.25">
      <c r="A179" t="str">
        <f t="shared" si="106"/>
        <v>Class 9 Official 13 - 26 yrs 120cm0</v>
      </c>
      <c r="B179" t="str">
        <f t="shared" si="107"/>
        <v>Class 9 Official 13 - 26 yrs 120cm0</v>
      </c>
      <c r="C179" t="str">
        <f t="shared" si="108"/>
        <v>Class 9 Official 13 - 26 yrs 120cm0</v>
      </c>
      <c r="D179" s="14">
        <f t="shared" si="109"/>
        <v>0</v>
      </c>
      <c r="E179" s="14">
        <f t="shared" si="111"/>
        <v>0</v>
      </c>
      <c r="F179" s="15">
        <f t="shared" si="112"/>
        <v>0</v>
      </c>
      <c r="G179" s="64"/>
      <c r="H179" s="20"/>
      <c r="I179" s="20"/>
      <c r="J179" s="20"/>
      <c r="K179" s="20"/>
      <c r="L179" s="73"/>
      <c r="M179" s="14"/>
      <c r="N179" s="17" t="str">
        <f t="shared" si="113"/>
        <v>Class 9 Official 13 - 26 yrs 120cm</v>
      </c>
      <c r="O179" s="14"/>
      <c r="P179" s="14"/>
      <c r="Q179" s="14"/>
      <c r="R179" s="14"/>
      <c r="S179" s="14"/>
      <c r="T179" s="15"/>
      <c r="U179" s="21"/>
      <c r="V179" s="20"/>
      <c r="W179" s="23" t="str">
        <f>IF(ISBLANK(O179),IF(ISBLANK(V179),"",INDEX(Classes!$O$3:$O$17,MATCH(Results!V179,Classes!$N$3:$N$17,0),1)),"")</f>
        <v/>
      </c>
      <c r="X179" s="21"/>
      <c r="Y179" s="20"/>
      <c r="Z179" s="23" t="str">
        <f>IF(ISBLANK(R179),IF(ISBLANK(Y179),"",INDEX(Classes!$O$3:$O$17,MATCH(Results!Y179,Classes!$N$3:$N$17,0),1)),"")</f>
        <v/>
      </c>
      <c r="AA179" s="21"/>
      <c r="AB179" s="20"/>
      <c r="AC179" s="23" t="str">
        <f>IF(ISBLANK(U179),IF(ISBLANK(AB179),"",INDEX(Classes!$O$3:$O$17,MATCH(Results!AB179,Classes!$N$3:$N$17,0),1)),"")</f>
        <v/>
      </c>
      <c r="AD179" s="24">
        <f t="shared" si="110"/>
        <v>0</v>
      </c>
      <c r="AE179" s="22" t="str">
        <f t="shared" si="114"/>
        <v/>
      </c>
      <c r="AF179" s="22" t="str">
        <f t="shared" si="115"/>
        <v/>
      </c>
    </row>
    <row r="180" spans="1:32" hidden="1" outlineLevel="1" x14ac:dyDescent="0.25">
      <c r="A180" t="str">
        <f t="shared" si="106"/>
        <v>Class 9 Official 13 - 26 yrs 120cm0</v>
      </c>
      <c r="B180" t="str">
        <f t="shared" si="107"/>
        <v>Class 9 Official 13 - 26 yrs 120cm0</v>
      </c>
      <c r="C180" t="str">
        <f t="shared" si="108"/>
        <v>Class 9 Official 13 - 26 yrs 120cm0</v>
      </c>
      <c r="D180" s="14">
        <f t="shared" si="109"/>
        <v>0</v>
      </c>
      <c r="E180" s="14">
        <f t="shared" si="111"/>
        <v>0</v>
      </c>
      <c r="F180" s="15">
        <f t="shared" si="112"/>
        <v>0</v>
      </c>
      <c r="G180" s="64"/>
      <c r="H180" s="20"/>
      <c r="I180" s="20"/>
      <c r="J180" s="20"/>
      <c r="K180" s="20"/>
      <c r="L180" s="73"/>
      <c r="M180" s="14"/>
      <c r="N180" s="17" t="str">
        <f t="shared" si="113"/>
        <v>Class 9 Official 13 - 26 yrs 120cm</v>
      </c>
      <c r="O180" s="14"/>
      <c r="P180" s="14"/>
      <c r="Q180" s="14"/>
      <c r="R180" s="14"/>
      <c r="S180" s="14"/>
      <c r="T180" s="15"/>
      <c r="U180" s="21"/>
      <c r="V180" s="20"/>
      <c r="W180" s="23" t="str">
        <f>IF(ISBLANK(O180),IF(ISBLANK(V180),"",INDEX(Classes!$O$3:$O$17,MATCH(Results!V180,Classes!$N$3:$N$17,0),1)),"")</f>
        <v/>
      </c>
      <c r="X180" s="21"/>
      <c r="Y180" s="20"/>
      <c r="Z180" s="23" t="str">
        <f>IF(ISBLANK(R180),IF(ISBLANK(Y180),"",INDEX(Classes!$O$3:$O$17,MATCH(Results!Y180,Classes!$N$3:$N$17,0),1)),"")</f>
        <v/>
      </c>
      <c r="AA180" s="21"/>
      <c r="AB180" s="20"/>
      <c r="AC180" s="23" t="str">
        <f>IF(ISBLANK(U180),IF(ISBLANK(AB180),"",INDEX(Classes!$O$3:$O$17,MATCH(Results!AB180,Classes!$N$3:$N$17,0),1)),"")</f>
        <v/>
      </c>
      <c r="AD180" s="24">
        <f t="shared" si="110"/>
        <v>0</v>
      </c>
      <c r="AE180" s="22" t="str">
        <f t="shared" si="114"/>
        <v/>
      </c>
      <c r="AF180" s="22" t="str">
        <f t="shared" si="115"/>
        <v/>
      </c>
    </row>
    <row r="181" spans="1:32" hidden="1" outlineLevel="1" x14ac:dyDescent="0.25">
      <c r="A181" t="str">
        <f t="shared" si="106"/>
        <v>Class 9 Official 13 - 26 yrs 120cm0</v>
      </c>
      <c r="B181" t="str">
        <f t="shared" si="107"/>
        <v>Class 9 Official 13 - 26 yrs 120cm0</v>
      </c>
      <c r="C181" t="str">
        <f t="shared" si="108"/>
        <v>Class 9 Official 13 - 26 yrs 120cm0</v>
      </c>
      <c r="D181" s="14">
        <f t="shared" si="109"/>
        <v>0</v>
      </c>
      <c r="E181" s="14">
        <f t="shared" si="111"/>
        <v>0</v>
      </c>
      <c r="F181" s="15">
        <f t="shared" si="112"/>
        <v>0</v>
      </c>
      <c r="G181" s="64"/>
      <c r="H181" s="20"/>
      <c r="I181" s="20"/>
      <c r="J181" s="20"/>
      <c r="K181" s="20"/>
      <c r="L181" s="73"/>
      <c r="M181" s="14"/>
      <c r="N181" s="17" t="str">
        <f t="shared" si="113"/>
        <v>Class 9 Official 13 - 26 yrs 120cm</v>
      </c>
      <c r="O181" s="14"/>
      <c r="P181" s="14"/>
      <c r="Q181" s="14"/>
      <c r="R181" s="14"/>
      <c r="S181" s="14"/>
      <c r="T181" s="15"/>
      <c r="U181" s="21"/>
      <c r="V181" s="20"/>
      <c r="W181" s="23" t="str">
        <f>IF(ISBLANK(O181),IF(ISBLANK(V181),"",INDEX(Classes!$O$3:$O$17,MATCH(Results!V181,Classes!$N$3:$N$17,0),1)),"")</f>
        <v/>
      </c>
      <c r="X181" s="21"/>
      <c r="Y181" s="20"/>
      <c r="Z181" s="23" t="str">
        <f>IF(ISBLANK(R181),IF(ISBLANK(Y181),"",INDEX(Classes!$O$3:$O$17,MATCH(Results!Y181,Classes!$N$3:$N$17,0),1)),"")</f>
        <v/>
      </c>
      <c r="AA181" s="21"/>
      <c r="AB181" s="20"/>
      <c r="AC181" s="23" t="str">
        <f>IF(ISBLANK(U181),IF(ISBLANK(AB181),"",INDEX(Classes!$O$3:$O$17,MATCH(Results!AB181,Classes!$N$3:$N$17,0),1)),"")</f>
        <v/>
      </c>
      <c r="AD181" s="24">
        <f t="shared" si="110"/>
        <v>0</v>
      </c>
      <c r="AE181" s="22" t="str">
        <f t="shared" si="114"/>
        <v/>
      </c>
      <c r="AF181" s="22" t="str">
        <f t="shared" si="115"/>
        <v/>
      </c>
    </row>
    <row r="182" spans="1:32" hidden="1" outlineLevel="1" x14ac:dyDescent="0.25">
      <c r="A182" t="str">
        <f t="shared" si="106"/>
        <v>Class 9 Official 13 - 26 yrs 120cm0</v>
      </c>
      <c r="B182" t="str">
        <f t="shared" si="107"/>
        <v>Class 9 Official 13 - 26 yrs 120cm0</v>
      </c>
      <c r="C182" t="str">
        <f t="shared" si="108"/>
        <v>Class 9 Official 13 - 26 yrs 120cm0</v>
      </c>
      <c r="D182" s="14">
        <f t="shared" si="109"/>
        <v>0</v>
      </c>
      <c r="E182" s="14">
        <f t="shared" si="111"/>
        <v>0</v>
      </c>
      <c r="F182" s="15">
        <f t="shared" si="112"/>
        <v>0</v>
      </c>
      <c r="G182" s="64"/>
      <c r="H182" s="20" t="s">
        <v>44</v>
      </c>
      <c r="I182" s="20"/>
      <c r="J182" s="20"/>
      <c r="K182" s="20"/>
      <c r="L182" s="73"/>
      <c r="M182" s="14"/>
      <c r="N182" s="17" t="str">
        <f t="shared" si="113"/>
        <v>Class 9 Official 13 - 26 yrs 120cm</v>
      </c>
      <c r="O182" s="14"/>
      <c r="P182" s="14"/>
      <c r="Q182" s="14"/>
      <c r="R182" s="14"/>
      <c r="S182" s="14"/>
      <c r="T182" s="15"/>
      <c r="U182" s="21"/>
      <c r="V182" s="20"/>
      <c r="W182" s="23" t="str">
        <f>IF(ISBLANK(O182),IF(ISBLANK(V182),"",INDEX(Classes!$O$3:$O$17,MATCH(Results!V182,Classes!$N$3:$N$17,0),1)),"")</f>
        <v/>
      </c>
      <c r="X182" s="21"/>
      <c r="Y182" s="20"/>
      <c r="Z182" s="23" t="str">
        <f>IF(ISBLANK(R182),IF(ISBLANK(Y182),"",INDEX(Classes!$O$3:$O$17,MATCH(Results!Y182,Classes!$N$3:$N$17,0),1)),"")</f>
        <v/>
      </c>
      <c r="AA182" s="21"/>
      <c r="AB182" s="20"/>
      <c r="AC182" s="23" t="str">
        <f>IF(ISBLANK(U182),IF(ISBLANK(AB182),"",INDEX(Classes!$O$3:$O$17,MATCH(Results!AB182,Classes!$N$3:$N$17,0),1)),"")</f>
        <v/>
      </c>
      <c r="AD182" s="24">
        <f t="shared" si="110"/>
        <v>0</v>
      </c>
      <c r="AE182" s="22" t="str">
        <f t="shared" si="114"/>
        <v/>
      </c>
      <c r="AF182" s="22" t="str">
        <f t="shared" si="115"/>
        <v/>
      </c>
    </row>
    <row r="183" spans="1:32" hidden="1" outlineLevel="1" x14ac:dyDescent="0.25">
      <c r="A183" t="str">
        <f t="shared" si="106"/>
        <v>Class 9 Official 13 - 26 yrs 120cm0</v>
      </c>
      <c r="B183" t="str">
        <f t="shared" si="107"/>
        <v>Class 9 Official 13 - 26 yrs 120cm0</v>
      </c>
      <c r="C183" t="str">
        <f t="shared" si="108"/>
        <v>Class 9 Official 13 - 26 yrs 120cm0</v>
      </c>
      <c r="D183" s="14">
        <f t="shared" si="109"/>
        <v>0</v>
      </c>
      <c r="E183" s="14">
        <f t="shared" si="111"/>
        <v>0</v>
      </c>
      <c r="F183" s="15">
        <f t="shared" si="112"/>
        <v>0</v>
      </c>
      <c r="G183" s="64"/>
      <c r="H183" s="20"/>
      <c r="I183" s="20"/>
      <c r="J183" s="20"/>
      <c r="K183" s="20"/>
      <c r="L183" s="73"/>
      <c r="M183" s="14"/>
      <c r="N183" s="17" t="str">
        <f t="shared" si="113"/>
        <v>Class 9 Official 13 - 26 yrs 120cm</v>
      </c>
      <c r="O183" s="14"/>
      <c r="P183" s="14"/>
      <c r="Q183" s="14"/>
      <c r="R183" s="14"/>
      <c r="S183" s="14"/>
      <c r="T183" s="15"/>
      <c r="U183" s="21"/>
      <c r="V183" s="20"/>
      <c r="W183" s="23" t="str">
        <f>IF(ISBLANK(O183),IF(ISBLANK(V183),"",INDEX(Classes!$O$3:$O$17,MATCH(Results!V183,Classes!$N$3:$N$17,0),1)),"")</f>
        <v/>
      </c>
      <c r="X183" s="21"/>
      <c r="Y183" s="20"/>
      <c r="Z183" s="23" t="str">
        <f>IF(ISBLANK(R183),IF(ISBLANK(Y183),"",INDEX(Classes!$O$3:$O$17,MATCH(Results!Y183,Classes!$N$3:$N$17,0),1)),"")</f>
        <v/>
      </c>
      <c r="AA183" s="21"/>
      <c r="AB183" s="20"/>
      <c r="AC183" s="23" t="str">
        <f>IF(ISBLANK(U183),IF(ISBLANK(AB183),"",INDEX(Classes!$O$3:$O$17,MATCH(Results!AB183,Classes!$N$3:$N$17,0),1)),"")</f>
        <v/>
      </c>
      <c r="AD183" s="24">
        <f t="shared" si="110"/>
        <v>0</v>
      </c>
      <c r="AE183" s="22" t="str">
        <f t="shared" si="114"/>
        <v/>
      </c>
      <c r="AF183" s="22" t="str">
        <f t="shared" si="115"/>
        <v/>
      </c>
    </row>
    <row r="184" spans="1:32" hidden="1" outlineLevel="1" x14ac:dyDescent="0.25">
      <c r="A184" t="str">
        <f t="shared" si="106"/>
        <v>Class 9 Official 13 - 26 yrs 120cm0</v>
      </c>
      <c r="B184" t="str">
        <f t="shared" si="107"/>
        <v>Class 9 Official 13 - 26 yrs 120cm0</v>
      </c>
      <c r="C184" t="str">
        <f t="shared" si="108"/>
        <v>Class 9 Official 13 - 26 yrs 120cm0</v>
      </c>
      <c r="D184" s="14">
        <f t="shared" si="109"/>
        <v>0</v>
      </c>
      <c r="E184" s="14">
        <f t="shared" si="111"/>
        <v>0</v>
      </c>
      <c r="F184" s="15">
        <f t="shared" si="112"/>
        <v>0</v>
      </c>
      <c r="G184" s="64"/>
      <c r="H184" s="20"/>
      <c r="I184" s="20"/>
      <c r="J184" s="20"/>
      <c r="K184" s="20"/>
      <c r="L184" s="73"/>
      <c r="M184" s="14"/>
      <c r="N184" s="17" t="str">
        <f t="shared" si="113"/>
        <v>Class 9 Official 13 - 26 yrs 120cm</v>
      </c>
      <c r="O184" s="14"/>
      <c r="P184" s="14"/>
      <c r="Q184" s="14"/>
      <c r="R184" s="14"/>
      <c r="S184" s="14"/>
      <c r="T184" s="15"/>
      <c r="U184" s="21"/>
      <c r="V184" s="20"/>
      <c r="W184" s="23" t="str">
        <f>IF(ISBLANK(O184),IF(ISBLANK(V184),"",INDEX(Classes!$O$3:$O$17,MATCH(Results!V184,Classes!$N$3:$N$17,0),1)),"")</f>
        <v/>
      </c>
      <c r="X184" s="21"/>
      <c r="Y184" s="20"/>
      <c r="Z184" s="23" t="str">
        <f>IF(ISBLANK(R184),IF(ISBLANK(Y184),"",INDEX(Classes!$O$3:$O$17,MATCH(Results!Y184,Classes!$N$3:$N$17,0),1)),"")</f>
        <v/>
      </c>
      <c r="AA184" s="21"/>
      <c r="AB184" s="20"/>
      <c r="AC184" s="23" t="str">
        <f>IF(ISBLANK(U184),IF(ISBLANK(AB184),"",INDEX(Classes!$O$3:$O$17,MATCH(Results!AB184,Classes!$N$3:$N$17,0),1)),"")</f>
        <v/>
      </c>
      <c r="AD184" s="24">
        <f t="shared" si="110"/>
        <v>0</v>
      </c>
      <c r="AE184" s="22" t="str">
        <f t="shared" si="114"/>
        <v/>
      </c>
      <c r="AF184" s="22" t="str">
        <f t="shared" si="115"/>
        <v/>
      </c>
    </row>
    <row r="185" spans="1:32" hidden="1" outlineLevel="1" x14ac:dyDescent="0.25">
      <c r="A185" t="str">
        <f t="shared" si="106"/>
        <v>Class 9 Official 13 - 26 yrs 120cm0</v>
      </c>
      <c r="B185" t="str">
        <f t="shared" si="107"/>
        <v>Class 9 Official 13 - 26 yrs 120cm0</v>
      </c>
      <c r="C185" t="str">
        <f t="shared" si="108"/>
        <v>Class 9 Official 13 - 26 yrs 120cm0</v>
      </c>
      <c r="D185" s="14">
        <f t="shared" si="109"/>
        <v>0</v>
      </c>
      <c r="E185" s="14">
        <f t="shared" si="111"/>
        <v>0</v>
      </c>
      <c r="F185" s="15">
        <f t="shared" si="112"/>
        <v>0</v>
      </c>
      <c r="G185" s="64"/>
      <c r="H185" s="20"/>
      <c r="I185" s="20"/>
      <c r="J185" s="20"/>
      <c r="K185" s="20"/>
      <c r="L185" s="73"/>
      <c r="M185" s="14"/>
      <c r="N185" s="17" t="str">
        <f t="shared" si="113"/>
        <v>Class 9 Official 13 - 26 yrs 120cm</v>
      </c>
      <c r="O185" s="14"/>
      <c r="P185" s="14"/>
      <c r="Q185" s="14"/>
      <c r="R185" s="14"/>
      <c r="S185" s="14"/>
      <c r="T185" s="15"/>
      <c r="U185" s="21"/>
      <c r="V185" s="20"/>
      <c r="W185" s="23" t="str">
        <f>IF(ISBLANK(O185),IF(ISBLANK(V185),"",INDEX(Classes!$O$3:$O$17,MATCH(Results!V185,Classes!$N$3:$N$17,0),1)),"")</f>
        <v/>
      </c>
      <c r="X185" s="21"/>
      <c r="Y185" s="20"/>
      <c r="Z185" s="23" t="str">
        <f>IF(ISBLANK(R185),IF(ISBLANK(Y185),"",INDEX(Classes!$O$3:$O$17,MATCH(Results!Y185,Classes!$N$3:$N$17,0),1)),"")</f>
        <v/>
      </c>
      <c r="AA185" s="21"/>
      <c r="AB185" s="20"/>
      <c r="AC185" s="23" t="str">
        <f>IF(ISBLANK(U185),IF(ISBLANK(AB185),"",INDEX(Classes!$O$3:$O$17,MATCH(Results!AB185,Classes!$N$3:$N$17,0),1)),"")</f>
        <v/>
      </c>
      <c r="AD185" s="24">
        <f t="shared" si="110"/>
        <v>0</v>
      </c>
      <c r="AE185" s="22" t="str">
        <f t="shared" si="114"/>
        <v/>
      </c>
      <c r="AF185" s="22" t="str">
        <f t="shared" si="115"/>
        <v/>
      </c>
    </row>
    <row r="186" spans="1:32" hidden="1" outlineLevel="1" x14ac:dyDescent="0.25">
      <c r="A186" t="str">
        <f t="shared" si="106"/>
        <v>Class 9 Official 13 - 26 yrs 120cm0</v>
      </c>
      <c r="B186" t="str">
        <f t="shared" si="107"/>
        <v>Class 9 Official 13 - 26 yrs 120cm0</v>
      </c>
      <c r="C186" t="str">
        <f t="shared" si="108"/>
        <v>Class 9 Official 13 - 26 yrs 120cm0</v>
      </c>
      <c r="D186" s="14">
        <f t="shared" si="109"/>
        <v>0</v>
      </c>
      <c r="E186" s="14">
        <f t="shared" si="111"/>
        <v>0</v>
      </c>
      <c r="F186" s="15">
        <f t="shared" si="112"/>
        <v>0</v>
      </c>
      <c r="G186" s="64"/>
      <c r="H186" s="20"/>
      <c r="I186" s="20"/>
      <c r="J186" s="20"/>
      <c r="K186" s="20"/>
      <c r="L186" s="73"/>
      <c r="M186" s="14"/>
      <c r="N186" s="17" t="str">
        <f t="shared" si="113"/>
        <v>Class 9 Official 13 - 26 yrs 120cm</v>
      </c>
      <c r="O186" s="14"/>
      <c r="P186" s="14"/>
      <c r="Q186" s="14"/>
      <c r="R186" s="14"/>
      <c r="S186" s="14"/>
      <c r="T186" s="15"/>
      <c r="U186" s="21"/>
      <c r="V186" s="20"/>
      <c r="W186" s="23" t="str">
        <f>IF(ISBLANK(O186),IF(ISBLANK(V186),"",INDEX(Classes!$O$3:$O$17,MATCH(Results!V186,Classes!$N$3:$N$17,0),1)),"")</f>
        <v/>
      </c>
      <c r="X186" s="21"/>
      <c r="Y186" s="20"/>
      <c r="Z186" s="23" t="str">
        <f>IF(ISBLANK(R186),IF(ISBLANK(Y186),"",INDEX(Classes!$O$3:$O$17,MATCH(Results!Y186,Classes!$N$3:$N$17,0),1)),"")</f>
        <v/>
      </c>
      <c r="AA186" s="21"/>
      <c r="AB186" s="20"/>
      <c r="AC186" s="23" t="str">
        <f>IF(ISBLANK(U186),IF(ISBLANK(AB186),"",INDEX(Classes!$O$3:$O$17,MATCH(Results!AB186,Classes!$N$3:$N$17,0),1)),"")</f>
        <v/>
      </c>
      <c r="AD186" s="24">
        <f t="shared" si="110"/>
        <v>0</v>
      </c>
      <c r="AE186" s="22" t="str">
        <f t="shared" si="114"/>
        <v/>
      </c>
      <c r="AF186" s="22" t="str">
        <f t="shared" si="115"/>
        <v/>
      </c>
    </row>
    <row r="187" spans="1:32" hidden="1" outlineLevel="1" x14ac:dyDescent="0.25">
      <c r="A187" t="str">
        <f t="shared" si="106"/>
        <v>Class 9 Official 13 - 26 yrs 120cm0</v>
      </c>
      <c r="B187" t="str">
        <f t="shared" si="107"/>
        <v>Class 9 Official 13 - 26 yrs 120cm0</v>
      </c>
      <c r="C187" t="str">
        <f t="shared" si="108"/>
        <v>Class 9 Official 13 - 26 yrs 120cm0</v>
      </c>
      <c r="D187" s="14">
        <f t="shared" si="109"/>
        <v>0</v>
      </c>
      <c r="E187" s="14">
        <f t="shared" si="111"/>
        <v>0</v>
      </c>
      <c r="F187" s="15">
        <f t="shared" si="112"/>
        <v>0</v>
      </c>
      <c r="G187" s="64"/>
      <c r="H187" s="20"/>
      <c r="I187" s="20"/>
      <c r="J187" s="20"/>
      <c r="K187" s="20"/>
      <c r="L187" s="73"/>
      <c r="M187" s="14"/>
      <c r="N187" s="17" t="str">
        <f t="shared" si="113"/>
        <v>Class 9 Official 13 - 26 yrs 120cm</v>
      </c>
      <c r="O187" s="14"/>
      <c r="P187" s="14"/>
      <c r="Q187" s="14"/>
      <c r="R187" s="14"/>
      <c r="S187" s="14"/>
      <c r="T187" s="15"/>
      <c r="U187" s="21"/>
      <c r="V187" s="20"/>
      <c r="W187" s="23" t="str">
        <f>IF(ISBLANK(O187),IF(ISBLANK(V187),"",INDEX(Classes!$O$3:$O$17,MATCH(Results!V187,Classes!$N$3:$N$17,0),1)),"")</f>
        <v/>
      </c>
      <c r="X187" s="21"/>
      <c r="Y187" s="20"/>
      <c r="Z187" s="23" t="str">
        <f>IF(ISBLANK(R187),IF(ISBLANK(Y187),"",INDEX(Classes!$O$3:$O$17,MATCH(Results!Y187,Classes!$N$3:$N$17,0),1)),"")</f>
        <v/>
      </c>
      <c r="AA187" s="21"/>
      <c r="AB187" s="20"/>
      <c r="AC187" s="23" t="str">
        <f>IF(ISBLANK(U187),IF(ISBLANK(AB187),"",INDEX(Classes!$O$3:$O$17,MATCH(Results!AB187,Classes!$N$3:$N$17,0),1)),"")</f>
        <v/>
      </c>
      <c r="AD187" s="24">
        <f t="shared" si="110"/>
        <v>0</v>
      </c>
      <c r="AE187" s="22" t="str">
        <f t="shared" si="114"/>
        <v/>
      </c>
      <c r="AF187" s="22" t="str">
        <f t="shared" si="115"/>
        <v/>
      </c>
    </row>
    <row r="188" spans="1:32" hidden="1" outlineLevel="1" x14ac:dyDescent="0.25">
      <c r="A188" t="str">
        <f t="shared" si="106"/>
        <v>Class 9 Official 13 - 26 yrs 120cm0</v>
      </c>
      <c r="B188" t="str">
        <f t="shared" si="107"/>
        <v>Class 9 Official 13 - 26 yrs 120cm0</v>
      </c>
      <c r="C188" t="str">
        <f t="shared" si="108"/>
        <v>Class 9 Official 13 - 26 yrs 120cm0</v>
      </c>
      <c r="D188" s="14">
        <f t="shared" si="109"/>
        <v>0</v>
      </c>
      <c r="E188" s="14">
        <f t="shared" si="111"/>
        <v>0</v>
      </c>
      <c r="F188" s="15">
        <f t="shared" si="112"/>
        <v>0</v>
      </c>
      <c r="G188" s="64"/>
      <c r="H188" s="20"/>
      <c r="I188" s="20"/>
      <c r="J188" s="20"/>
      <c r="K188" s="20"/>
      <c r="L188" s="73"/>
      <c r="M188" s="14"/>
      <c r="N188" s="17" t="str">
        <f t="shared" si="113"/>
        <v>Class 9 Official 13 - 26 yrs 120cm</v>
      </c>
      <c r="O188" s="14"/>
      <c r="P188" s="14"/>
      <c r="Q188" s="14"/>
      <c r="R188" s="14"/>
      <c r="S188" s="14"/>
      <c r="T188" s="15"/>
      <c r="U188" s="21"/>
      <c r="V188" s="20"/>
      <c r="W188" s="23" t="str">
        <f>IF(ISBLANK(O188),IF(ISBLANK(V188),"",INDEX(Classes!$O$3:$O$17,MATCH(Results!V188,Classes!$N$3:$N$17,0),1)),"")</f>
        <v/>
      </c>
      <c r="X188" s="21"/>
      <c r="Y188" s="20"/>
      <c r="Z188" s="23" t="str">
        <f>IF(ISBLANK(R188),IF(ISBLANK(Y188),"",INDEX(Classes!$O$3:$O$17,MATCH(Results!Y188,Classes!$N$3:$N$17,0),1)),"")</f>
        <v/>
      </c>
      <c r="AA188" s="21"/>
      <c r="AB188" s="20"/>
      <c r="AC188" s="23" t="str">
        <f>IF(ISBLANK(U188),IF(ISBLANK(AB188),"",INDEX(Classes!$O$3:$O$17,MATCH(Results!AB188,Classes!$N$3:$N$17,0),1)),"")</f>
        <v/>
      </c>
      <c r="AD188" s="24">
        <f t="shared" si="110"/>
        <v>0</v>
      </c>
      <c r="AE188" s="22" t="str">
        <f t="shared" si="114"/>
        <v/>
      </c>
      <c r="AF188" s="22" t="str">
        <f t="shared" si="115"/>
        <v/>
      </c>
    </row>
    <row r="189" spans="1:32" hidden="1" outlineLevel="1" x14ac:dyDescent="0.25">
      <c r="A189" t="str">
        <f t="shared" si="106"/>
        <v>Class 9 Official 13 - 26 yrs 120cm0</v>
      </c>
      <c r="B189" t="str">
        <f t="shared" si="107"/>
        <v>Class 9 Official 13 - 26 yrs 120cm0</v>
      </c>
      <c r="C189" t="str">
        <f t="shared" si="108"/>
        <v>Class 9 Official 13 - 26 yrs 120cm0</v>
      </c>
      <c r="D189" s="14">
        <f t="shared" si="109"/>
        <v>0</v>
      </c>
      <c r="E189" s="14">
        <f t="shared" si="111"/>
        <v>0</v>
      </c>
      <c r="F189" s="15">
        <f t="shared" si="112"/>
        <v>0</v>
      </c>
      <c r="G189" s="64"/>
      <c r="H189" s="20"/>
      <c r="I189" s="20"/>
      <c r="J189" s="20"/>
      <c r="K189" s="20"/>
      <c r="L189" s="73"/>
      <c r="M189" s="14"/>
      <c r="N189" s="17" t="str">
        <f t="shared" si="113"/>
        <v>Class 9 Official 13 - 26 yrs 120cm</v>
      </c>
      <c r="O189" s="14"/>
      <c r="P189" s="14"/>
      <c r="Q189" s="14"/>
      <c r="R189" s="14"/>
      <c r="S189" s="14"/>
      <c r="T189" s="15"/>
      <c r="U189" s="21"/>
      <c r="V189" s="20"/>
      <c r="W189" s="23" t="str">
        <f>IF(ISBLANK(O189),IF(ISBLANK(V189),"",INDEX(Classes!$O$3:$O$17,MATCH(Results!V189,Classes!$N$3:$N$17,0),1)),"")</f>
        <v/>
      </c>
      <c r="X189" s="21"/>
      <c r="Y189" s="20"/>
      <c r="Z189" s="23" t="str">
        <f>IF(ISBLANK(R189),IF(ISBLANK(Y189),"",INDEX(Classes!$O$3:$O$17,MATCH(Results!Y189,Classes!$N$3:$N$17,0),1)),"")</f>
        <v/>
      </c>
      <c r="AA189" s="21"/>
      <c r="AB189" s="20"/>
      <c r="AC189" s="23" t="str">
        <f>IF(ISBLANK(U189),IF(ISBLANK(AB189),"",INDEX(Classes!$O$3:$O$17,MATCH(Results!AB189,Classes!$N$3:$N$17,0),1)),"")</f>
        <v/>
      </c>
      <c r="AD189" s="24">
        <f t="shared" si="110"/>
        <v>0</v>
      </c>
      <c r="AE189" s="22" t="str">
        <f t="shared" si="114"/>
        <v/>
      </c>
      <c r="AF189" s="22" t="str">
        <f t="shared" si="115"/>
        <v/>
      </c>
    </row>
    <row r="190" spans="1:32" hidden="1" outlineLevel="1" x14ac:dyDescent="0.25">
      <c r="A190" t="str">
        <f t="shared" si="106"/>
        <v>Class 9 Official 13 - 26 yrs 120cm0</v>
      </c>
      <c r="B190" t="str">
        <f t="shared" si="107"/>
        <v>Class 9 Official 13 - 26 yrs 120cm0</v>
      </c>
      <c r="C190" t="str">
        <f t="shared" si="108"/>
        <v>Class 9 Official 13 - 26 yrs 120cm0</v>
      </c>
      <c r="D190" s="14">
        <f t="shared" si="109"/>
        <v>0</v>
      </c>
      <c r="E190" s="14">
        <f t="shared" si="111"/>
        <v>0</v>
      </c>
      <c r="F190" s="15">
        <f t="shared" si="112"/>
        <v>0</v>
      </c>
      <c r="G190" s="64"/>
      <c r="H190" s="20"/>
      <c r="I190" s="20"/>
      <c r="J190" s="20"/>
      <c r="K190" s="20"/>
      <c r="L190" s="73"/>
      <c r="M190" s="14"/>
      <c r="N190" s="17" t="str">
        <f t="shared" si="113"/>
        <v>Class 9 Official 13 - 26 yrs 120cm</v>
      </c>
      <c r="O190" s="14"/>
      <c r="P190" s="14"/>
      <c r="Q190" s="14"/>
      <c r="R190" s="14"/>
      <c r="S190" s="14"/>
      <c r="T190" s="15"/>
      <c r="U190" s="21"/>
      <c r="V190" s="20"/>
      <c r="W190" s="23" t="str">
        <f>IF(ISBLANK(O190),IF(ISBLANK(V190),"",INDEX(Classes!$O$3:$O$17,MATCH(Results!V190,Classes!$N$3:$N$17,0),1)),"")</f>
        <v/>
      </c>
      <c r="X190" s="21"/>
      <c r="Y190" s="20"/>
      <c r="Z190" s="23" t="str">
        <f>IF(ISBLANK(R190),IF(ISBLANK(Y190),"",INDEX(Classes!$O$3:$O$17,MATCH(Results!Y190,Classes!$N$3:$N$17,0),1)),"")</f>
        <v/>
      </c>
      <c r="AA190" s="21"/>
      <c r="AB190" s="20"/>
      <c r="AC190" s="23" t="str">
        <f>IF(ISBLANK(U190),IF(ISBLANK(AB190),"",INDEX(Classes!$O$3:$O$17,MATCH(Results!AB190,Classes!$N$3:$N$17,0),1)),"")</f>
        <v/>
      </c>
      <c r="AD190" s="24">
        <f t="shared" si="110"/>
        <v>0</v>
      </c>
      <c r="AE190" s="22" t="str">
        <f t="shared" si="114"/>
        <v/>
      </c>
      <c r="AF190" s="22" t="str">
        <f t="shared" si="115"/>
        <v/>
      </c>
    </row>
    <row r="191" spans="1:32" hidden="1" outlineLevel="1" x14ac:dyDescent="0.25">
      <c r="A191" t="str">
        <f t="shared" si="106"/>
        <v>Class 9 Official 13 - 26 yrs 120cm0</v>
      </c>
      <c r="B191" t="str">
        <f t="shared" si="107"/>
        <v>Class 9 Official 13 - 26 yrs 120cm0</v>
      </c>
      <c r="C191" t="str">
        <f t="shared" si="108"/>
        <v>Class 9 Official 13 - 26 yrs 120cm0</v>
      </c>
      <c r="D191" s="14">
        <f t="shared" si="109"/>
        <v>0</v>
      </c>
      <c r="E191" s="14">
        <f t="shared" si="111"/>
        <v>0</v>
      </c>
      <c r="F191" s="15">
        <f t="shared" si="112"/>
        <v>0</v>
      </c>
      <c r="G191" s="64"/>
      <c r="H191" s="20"/>
      <c r="I191" s="20" t="s">
        <v>44</v>
      </c>
      <c r="J191" s="20"/>
      <c r="K191" s="20"/>
      <c r="L191" s="73"/>
      <c r="M191" s="14"/>
      <c r="N191" s="17" t="str">
        <f t="shared" si="113"/>
        <v>Class 9 Official 13 - 26 yrs 120cm</v>
      </c>
      <c r="O191" s="14"/>
      <c r="P191" s="14"/>
      <c r="Q191" s="14"/>
      <c r="R191" s="14"/>
      <c r="S191" s="14"/>
      <c r="T191" s="15"/>
      <c r="U191" s="21"/>
      <c r="V191" s="20"/>
      <c r="W191" s="23" t="str">
        <f>IF(ISBLANK(O191),IF(ISBLANK(V191),"",INDEX(Classes!$O$3:$O$17,MATCH(Results!V191,Classes!$N$3:$N$17,0),1)),"")</f>
        <v/>
      </c>
      <c r="X191" s="21"/>
      <c r="Y191" s="20"/>
      <c r="Z191" s="23" t="str">
        <f>IF(ISBLANK(R191),IF(ISBLANK(Y191),"",INDEX(Classes!$O$3:$O$17,MATCH(Results!Y191,Classes!$N$3:$N$17,0),1)),"")</f>
        <v/>
      </c>
      <c r="AA191" s="21"/>
      <c r="AB191" s="20"/>
      <c r="AC191" s="23" t="str">
        <f>IF(ISBLANK(U191),IF(ISBLANK(AB191),"",INDEX(Classes!$O$3:$O$17,MATCH(Results!AB191,Classes!$N$3:$N$17,0),1)),"")</f>
        <v/>
      </c>
      <c r="AD191" s="24">
        <f t="shared" si="110"/>
        <v>0</v>
      </c>
      <c r="AE191" s="22" t="str">
        <f t="shared" si="114"/>
        <v/>
      </c>
      <c r="AF191" s="22" t="str">
        <f t="shared" si="115"/>
        <v/>
      </c>
    </row>
    <row r="192" spans="1:32" hidden="1" outlineLevel="1" x14ac:dyDescent="0.25">
      <c r="A192" t="str">
        <f t="shared" si="106"/>
        <v>Class 9 Official 13 - 26 yrs 120cm0</v>
      </c>
      <c r="B192" t="str">
        <f t="shared" si="107"/>
        <v>Class 9 Official 13 - 26 yrs 120cm0</v>
      </c>
      <c r="C192" t="str">
        <f t="shared" si="108"/>
        <v>Class 9 Official 13 - 26 yrs 120cm0</v>
      </c>
      <c r="D192" s="14">
        <f t="shared" si="109"/>
        <v>0</v>
      </c>
      <c r="E192" s="14">
        <f t="shared" si="111"/>
        <v>0</v>
      </c>
      <c r="F192" s="15">
        <f t="shared" si="112"/>
        <v>0</v>
      </c>
      <c r="G192" s="64"/>
      <c r="H192" s="20"/>
      <c r="I192" s="20"/>
      <c r="J192" s="20"/>
      <c r="K192" s="20"/>
      <c r="L192" s="73"/>
      <c r="M192" s="14"/>
      <c r="N192" s="17" t="str">
        <f t="shared" si="113"/>
        <v>Class 9 Official 13 - 26 yrs 120cm</v>
      </c>
      <c r="O192" s="14"/>
      <c r="P192" s="14"/>
      <c r="Q192" s="14"/>
      <c r="R192" s="14"/>
      <c r="S192" s="14"/>
      <c r="T192" s="15"/>
      <c r="U192" s="21"/>
      <c r="V192" s="20"/>
      <c r="W192" s="23" t="str">
        <f>IF(ISBLANK(O192),IF(ISBLANK(V192),"",INDEX(Classes!$O$3:$O$17,MATCH(Results!V192,Classes!$N$3:$N$17,0),1)),"")</f>
        <v/>
      </c>
      <c r="X192" s="21"/>
      <c r="Y192" s="20"/>
      <c r="Z192" s="23" t="str">
        <f>IF(ISBLANK(R192),IF(ISBLANK(Y192),"",INDEX(Classes!$O$3:$O$17,MATCH(Results!Y192,Classes!$N$3:$N$17,0),1)),"")</f>
        <v/>
      </c>
      <c r="AA192" s="21"/>
      <c r="AB192" s="20"/>
      <c r="AC192" s="23" t="str">
        <f>IF(ISBLANK(U192),IF(ISBLANK(AB192),"",INDEX(Classes!$O$3:$O$17,MATCH(Results!AB192,Classes!$N$3:$N$17,0),1)),"")</f>
        <v/>
      </c>
      <c r="AD192" s="24">
        <f t="shared" si="110"/>
        <v>0</v>
      </c>
      <c r="AE192" s="22" t="str">
        <f t="shared" si="114"/>
        <v/>
      </c>
      <c r="AF192" s="22" t="str">
        <f t="shared" si="115"/>
        <v/>
      </c>
    </row>
    <row r="193" spans="1:32" hidden="1" outlineLevel="1" x14ac:dyDescent="0.25">
      <c r="A193" t="str">
        <f t="shared" si="106"/>
        <v>Class 9 Official 13 - 26 yrs 120cm0</v>
      </c>
      <c r="B193" t="str">
        <f t="shared" si="107"/>
        <v>Class 9 Official 13 - 26 yrs 120cm0</v>
      </c>
      <c r="C193" t="str">
        <f t="shared" si="108"/>
        <v>Class 9 Official 13 - 26 yrs 120cm0</v>
      </c>
      <c r="D193" s="14">
        <f t="shared" si="109"/>
        <v>0</v>
      </c>
      <c r="E193" s="14">
        <f t="shared" si="111"/>
        <v>0</v>
      </c>
      <c r="F193" s="15">
        <f t="shared" si="112"/>
        <v>0</v>
      </c>
      <c r="G193" s="64"/>
      <c r="H193" s="20"/>
      <c r="I193" s="20"/>
      <c r="J193" s="20"/>
      <c r="K193" s="20"/>
      <c r="L193" s="73"/>
      <c r="M193" s="14"/>
      <c r="N193" s="17" t="str">
        <f t="shared" si="113"/>
        <v>Class 9 Official 13 - 26 yrs 120cm</v>
      </c>
      <c r="O193" s="14"/>
      <c r="P193" s="14"/>
      <c r="Q193" s="14"/>
      <c r="R193" s="14"/>
      <c r="S193" s="14"/>
      <c r="T193" s="15"/>
      <c r="U193" s="21"/>
      <c r="V193" s="20"/>
      <c r="W193" s="23" t="str">
        <f>IF(ISBLANK(O193),IF(ISBLANK(V193),"",INDEX(Classes!$O$3:$O$17,MATCH(Results!V193,Classes!$N$3:$N$17,0),1)),"")</f>
        <v/>
      </c>
      <c r="X193" s="21"/>
      <c r="Y193" s="20"/>
      <c r="Z193" s="23" t="str">
        <f>IF(ISBLANK(R193),IF(ISBLANK(Y193),"",INDEX(Classes!$O$3:$O$17,MATCH(Results!Y193,Classes!$N$3:$N$17,0),1)),"")</f>
        <v/>
      </c>
      <c r="AA193" s="21"/>
      <c r="AB193" s="20"/>
      <c r="AC193" s="23" t="str">
        <f>IF(ISBLANK(U193),IF(ISBLANK(AB193),"",INDEX(Classes!$O$3:$O$17,MATCH(Results!AB193,Classes!$N$3:$N$17,0),1)),"")</f>
        <v/>
      </c>
      <c r="AD193" s="24">
        <f t="shared" si="110"/>
        <v>0</v>
      </c>
      <c r="AE193" s="22" t="str">
        <f t="shared" si="114"/>
        <v/>
      </c>
      <c r="AF193" s="22" t="str">
        <f t="shared" si="115"/>
        <v/>
      </c>
    </row>
    <row r="194" spans="1:32" hidden="1" outlineLevel="1" x14ac:dyDescent="0.25">
      <c r="A194" t="str">
        <f t="shared" si="106"/>
        <v>Class 9 Official 13 - 26 yrs 120cm0</v>
      </c>
      <c r="B194" t="str">
        <f t="shared" si="107"/>
        <v>Class 9 Official 13 - 26 yrs 120cm0</v>
      </c>
      <c r="C194" t="str">
        <f t="shared" si="108"/>
        <v>Class 9 Official 13 - 26 yrs 120cm0</v>
      </c>
      <c r="D194" s="14">
        <f t="shared" si="109"/>
        <v>0</v>
      </c>
      <c r="E194" s="14">
        <f t="shared" si="111"/>
        <v>0</v>
      </c>
      <c r="F194" s="15">
        <f t="shared" si="112"/>
        <v>0</v>
      </c>
      <c r="G194" s="64"/>
      <c r="H194" s="20"/>
      <c r="I194" s="20"/>
      <c r="J194" s="20"/>
      <c r="K194" s="20"/>
      <c r="L194" s="73"/>
      <c r="M194" s="14"/>
      <c r="N194" s="17" t="str">
        <f t="shared" si="113"/>
        <v>Class 9 Official 13 - 26 yrs 120cm</v>
      </c>
      <c r="O194" s="14"/>
      <c r="P194" s="14"/>
      <c r="Q194" s="14"/>
      <c r="R194" s="14"/>
      <c r="S194" s="14"/>
      <c r="T194" s="15"/>
      <c r="U194" s="21"/>
      <c r="V194" s="20"/>
      <c r="W194" s="23" t="str">
        <f>IF(ISBLANK(O194),IF(ISBLANK(V194),"",INDEX(Classes!$O$3:$O$17,MATCH(Results!V194,Classes!$N$3:$N$17,0),1)),"")</f>
        <v/>
      </c>
      <c r="X194" s="21"/>
      <c r="Y194" s="20"/>
      <c r="Z194" s="23" t="str">
        <f>IF(ISBLANK(R194),IF(ISBLANK(Y194),"",INDEX(Classes!$O$3:$O$17,MATCH(Results!Y194,Classes!$N$3:$N$17,0),1)),"")</f>
        <v/>
      </c>
      <c r="AA194" s="21"/>
      <c r="AB194" s="20"/>
      <c r="AC194" s="23" t="str">
        <f>IF(ISBLANK(U194),IF(ISBLANK(AB194),"",INDEX(Classes!$O$3:$O$17,MATCH(Results!AB194,Classes!$N$3:$N$17,0),1)),"")</f>
        <v/>
      </c>
      <c r="AD194" s="24">
        <f t="shared" si="110"/>
        <v>0</v>
      </c>
      <c r="AE194" s="22" t="str">
        <f t="shared" si="114"/>
        <v/>
      </c>
      <c r="AF194" s="22" t="str">
        <f t="shared" si="115"/>
        <v/>
      </c>
    </row>
    <row r="195" spans="1:32" collapsed="1" x14ac:dyDescent="0.25">
      <c r="D195" s="10"/>
      <c r="E195" s="10"/>
      <c r="F195" s="11"/>
      <c r="G195" s="66"/>
      <c r="H195" s="19"/>
      <c r="I195" s="19"/>
      <c r="J195" s="19"/>
      <c r="K195" s="19"/>
      <c r="L195" s="74"/>
      <c r="M195" s="10"/>
      <c r="N195" s="18" t="str">
        <f>Classes!$A$12</f>
        <v>Class 10 Unofficial 10yrs &amp; Under 30cm</v>
      </c>
      <c r="O195" s="10"/>
      <c r="P195" s="10"/>
      <c r="Q195" s="10"/>
      <c r="R195" s="10"/>
      <c r="S195" s="10"/>
      <c r="T195" s="11"/>
      <c r="U195" s="12"/>
      <c r="V195" s="10"/>
      <c r="W195" s="13"/>
      <c r="X195" s="12"/>
      <c r="Y195" s="10"/>
      <c r="Z195" s="13"/>
      <c r="AA195" s="12"/>
      <c r="AB195" s="10"/>
      <c r="AC195" s="13"/>
      <c r="AD195" s="16"/>
      <c r="AE195" s="16"/>
      <c r="AF195" s="16"/>
    </row>
    <row r="196" spans="1:32" x14ac:dyDescent="0.25">
      <c r="A196" t="str">
        <f t="shared" ref="A196:A215" si="116">$N$196&amp;D196</f>
        <v>101</v>
      </c>
      <c r="B196" t="str">
        <f t="shared" ref="B196:B215" si="117">$N$196&amp;E196</f>
        <v>107</v>
      </c>
      <c r="C196" t="str">
        <f t="shared" ref="C196:C215" si="118">$N$196&amp;F196</f>
        <v>104</v>
      </c>
      <c r="D196" s="14">
        <f t="shared" ref="D196:D215" si="119">IF(ISBLANK(P196),D195,IF(G196="**",1,1+D195))</f>
        <v>1</v>
      </c>
      <c r="E196" s="14">
        <f>IF(ISBLANK(P196),0,IF(H196="**",1,1+E215))</f>
        <v>7</v>
      </c>
      <c r="F196" s="15">
        <f>IF(ISBLANK(P196),0,IF(I196="**",1,1+F215))</f>
        <v>4</v>
      </c>
      <c r="G196" s="65" t="s">
        <v>44</v>
      </c>
      <c r="H196" s="53"/>
      <c r="I196" s="53"/>
      <c r="J196" s="53"/>
      <c r="K196" s="53" t="s">
        <v>67</v>
      </c>
      <c r="L196" s="139"/>
      <c r="M196" s="54" t="s">
        <v>68</v>
      </c>
      <c r="N196" s="55">
        <v>10</v>
      </c>
      <c r="O196" s="54"/>
      <c r="P196" s="53">
        <v>59</v>
      </c>
      <c r="Q196" s="54" t="s">
        <v>122</v>
      </c>
      <c r="R196" s="54" t="s">
        <v>124</v>
      </c>
      <c r="S196" s="54" t="s">
        <v>171</v>
      </c>
      <c r="T196" s="15" t="s">
        <v>76</v>
      </c>
      <c r="U196" s="21"/>
      <c r="V196" s="20"/>
      <c r="W196" s="23" t="str">
        <f>IF(ISBLANK(O196),IF(ISBLANK(V196),"",INDEX(Classes!$O$3:$O$17,MATCH(Results!V196,Classes!$N$3:$N$17,0),1)),"")</f>
        <v/>
      </c>
      <c r="X196" s="21"/>
      <c r="Y196" s="20"/>
      <c r="Z196" s="23" t="str">
        <f>IF(ISBLANK($O196),IF(ISBLANK(Y196),"",INDEX(Classes!$O$3:$O$17,MATCH(Results!Y196,Classes!$N$3:$N$17,0),1)),"")</f>
        <v/>
      </c>
      <c r="AA196" s="21"/>
      <c r="AB196" s="20"/>
      <c r="AC196" s="23" t="str">
        <f>IF(ISBLANK($O196),IF(ISBLANK(AB196),"",INDEX(Classes!$O$3:$O$17,MATCH(Results!AB196,Classes!$N$3:$N$17,0),1)),"")</f>
        <v/>
      </c>
      <c r="AD196" s="24">
        <f t="shared" ref="AD196:AD215" si="120">SUM(W196,Z196,AC196)</f>
        <v>0</v>
      </c>
      <c r="AE196" s="22" t="str">
        <f>IF(AD196=0,"",RANK(AD196,$AD$196:$AD$215))</f>
        <v/>
      </c>
      <c r="AF196" s="22" t="str">
        <f>IF(ISBLANK(O196),IF(COUNTIF(U196:AC196,"C")=0,"",COUNTIF(U196:AC196,"C")&amp;" Qs"),"")</f>
        <v/>
      </c>
    </row>
    <row r="197" spans="1:32" x14ac:dyDescent="0.25">
      <c r="A197" t="str">
        <f t="shared" si="116"/>
        <v>102</v>
      </c>
      <c r="B197" t="str">
        <f t="shared" si="117"/>
        <v>108</v>
      </c>
      <c r="C197" t="str">
        <f t="shared" si="118"/>
        <v>105</v>
      </c>
      <c r="D197" s="14">
        <f t="shared" si="119"/>
        <v>2</v>
      </c>
      <c r="E197" s="14">
        <f t="shared" ref="E197:E215" si="121">IF(ISBLANK(P197),E196,IF(H197="**",1,1+E196))</f>
        <v>8</v>
      </c>
      <c r="F197" s="15">
        <f t="shared" ref="F197:F215" si="122">IF(ISBLANK(P197),F196,IF(I197="**",1,1+F196))</f>
        <v>5</v>
      </c>
      <c r="G197" s="64"/>
      <c r="H197" s="20"/>
      <c r="I197" s="20"/>
      <c r="J197" s="20"/>
      <c r="K197" s="20"/>
      <c r="L197" s="76"/>
      <c r="M197" s="14" t="s">
        <v>68</v>
      </c>
      <c r="N197" s="17">
        <v>10</v>
      </c>
      <c r="O197" s="14"/>
      <c r="P197" s="20">
        <v>18</v>
      </c>
      <c r="Q197" s="14" t="s">
        <v>248</v>
      </c>
      <c r="R197" s="14" t="s">
        <v>249</v>
      </c>
      <c r="S197" s="14" t="s">
        <v>176</v>
      </c>
      <c r="T197" s="15" t="s">
        <v>76</v>
      </c>
      <c r="U197" s="21"/>
      <c r="V197" s="20" t="s">
        <v>48</v>
      </c>
      <c r="W197" s="23">
        <f>IF(ISBLANK(O197),IF(ISBLANK(V197),"",INDEX(Classes!$O$3:$O$17,MATCH(Results!V197,Classes!$N$3:$N$17,0),1)),"")</f>
        <v>7</v>
      </c>
      <c r="X197" s="21" t="s">
        <v>349</v>
      </c>
      <c r="Y197" s="20" t="s">
        <v>48</v>
      </c>
      <c r="Z197" s="23">
        <f>IF(ISBLANK($O197),IF(ISBLANK(Y197),"",INDEX(Classes!$O$3:$O$17,MATCH(Results!Y197,Classes!$N$3:$N$17,0),1)),"")</f>
        <v>7</v>
      </c>
      <c r="AA197" s="21"/>
      <c r="AB197" s="20"/>
      <c r="AC197" s="23" t="str">
        <f>IF(ISBLANK($O197),IF(ISBLANK(AB197),"",INDEX(Classes!$O$3:$O$17,MATCH(Results!AB197,Classes!$N$3:$N$17,0),1)),"")</f>
        <v/>
      </c>
      <c r="AD197" s="24">
        <f t="shared" si="120"/>
        <v>14</v>
      </c>
      <c r="AE197" s="22">
        <f t="shared" ref="AE197:AE215" si="123">IF(AD197=0,"",RANK(AD197,$AD$196:$AD$215))</f>
        <v>6</v>
      </c>
      <c r="AF197" s="22" t="str">
        <f t="shared" ref="AF197:AF215" si="124">IF(ISBLANK(O197),IF(COUNTIF(U197:AC197,"C")=0,"",COUNTIF(U197:AC197,"C")&amp;" Qs"),"")</f>
        <v>1 Qs</v>
      </c>
    </row>
    <row r="198" spans="1:32" x14ac:dyDescent="0.25">
      <c r="A198" t="str">
        <f t="shared" si="116"/>
        <v>103</v>
      </c>
      <c r="B198" t="str">
        <f t="shared" si="117"/>
        <v>109</v>
      </c>
      <c r="C198" t="str">
        <f t="shared" si="118"/>
        <v>106</v>
      </c>
      <c r="D198" s="14">
        <f t="shared" si="119"/>
        <v>3</v>
      </c>
      <c r="E198" s="14">
        <f t="shared" si="121"/>
        <v>9</v>
      </c>
      <c r="F198" s="15">
        <f t="shared" si="122"/>
        <v>6</v>
      </c>
      <c r="G198" s="65"/>
      <c r="H198" s="53"/>
      <c r="I198" s="53"/>
      <c r="J198" s="53"/>
      <c r="K198" s="53" t="s">
        <v>67</v>
      </c>
      <c r="L198" s="139"/>
      <c r="M198" s="54" t="s">
        <v>68</v>
      </c>
      <c r="N198" s="55">
        <v>10</v>
      </c>
      <c r="O198" s="54"/>
      <c r="P198" s="53">
        <v>3</v>
      </c>
      <c r="Q198" s="54" t="s">
        <v>250</v>
      </c>
      <c r="R198" s="54" t="s">
        <v>251</v>
      </c>
      <c r="S198" s="54" t="s">
        <v>149</v>
      </c>
      <c r="T198" s="163" t="s">
        <v>76</v>
      </c>
      <c r="U198" s="21"/>
      <c r="V198" s="20" t="s">
        <v>50</v>
      </c>
      <c r="W198" s="23">
        <f>IF(ISBLANK(O198),IF(ISBLANK(V198),"",INDEX(Classes!$O$3:$O$17,MATCH(Results!V198,Classes!$N$3:$N$17,0),1)),"")</f>
        <v>5</v>
      </c>
      <c r="X198" s="21"/>
      <c r="Y198" s="20"/>
      <c r="Z198" s="23" t="str">
        <f>IF(ISBLANK($O198),IF(ISBLANK(Y198),"",INDEX(Classes!$O$3:$O$17,MATCH(Results!Y198,Classes!$N$3:$N$17,0),1)),"")</f>
        <v/>
      </c>
      <c r="AA198" s="21"/>
      <c r="AB198" s="20"/>
      <c r="AC198" s="23" t="str">
        <f>IF(ISBLANK($O198),IF(ISBLANK(AB198),"",INDEX(Classes!$O$3:$O$17,MATCH(Results!AB198,Classes!$N$3:$N$17,0),1)),"")</f>
        <v/>
      </c>
      <c r="AD198" s="24">
        <f t="shared" si="120"/>
        <v>5</v>
      </c>
      <c r="AE198" s="22">
        <f t="shared" si="123"/>
        <v>7</v>
      </c>
      <c r="AF198" s="22" t="str">
        <f t="shared" si="124"/>
        <v/>
      </c>
    </row>
    <row r="199" spans="1:32" x14ac:dyDescent="0.25">
      <c r="A199" t="str">
        <f t="shared" si="116"/>
        <v>104</v>
      </c>
      <c r="B199" t="str">
        <f t="shared" si="117"/>
        <v>1010</v>
      </c>
      <c r="C199" t="str">
        <f t="shared" si="118"/>
        <v>107</v>
      </c>
      <c r="D199" s="14">
        <f t="shared" si="119"/>
        <v>4</v>
      </c>
      <c r="E199" s="14">
        <f t="shared" si="121"/>
        <v>10</v>
      </c>
      <c r="F199" s="15">
        <f t="shared" si="122"/>
        <v>7</v>
      </c>
      <c r="G199" s="64"/>
      <c r="H199" s="20"/>
      <c r="I199" s="20"/>
      <c r="J199" s="20"/>
      <c r="K199" s="20"/>
      <c r="L199" s="76"/>
      <c r="M199" s="14" t="s">
        <v>68</v>
      </c>
      <c r="N199" s="17">
        <v>10</v>
      </c>
      <c r="O199" s="14"/>
      <c r="P199" s="20">
        <v>9</v>
      </c>
      <c r="Q199" s="14" t="s">
        <v>252</v>
      </c>
      <c r="R199" s="14" t="s">
        <v>253</v>
      </c>
      <c r="S199" s="14" t="s">
        <v>79</v>
      </c>
      <c r="T199" s="15" t="s">
        <v>76</v>
      </c>
      <c r="U199" s="21" t="s">
        <v>349</v>
      </c>
      <c r="V199" s="20" t="s">
        <v>46</v>
      </c>
      <c r="W199" s="23">
        <f>IF(ISBLANK(O199),IF(ISBLANK(V199),"",INDEX(Classes!$O$3:$O$17,MATCH(Results!V199,Classes!$N$3:$N$17,0),1)),"")</f>
        <v>9</v>
      </c>
      <c r="X199" s="21" t="s">
        <v>349</v>
      </c>
      <c r="Y199" s="20" t="s">
        <v>46</v>
      </c>
      <c r="Z199" s="23">
        <f>IF(ISBLANK($O199),IF(ISBLANK(Y199),"",INDEX(Classes!$O$3:$O$17,MATCH(Results!Y199,Classes!$N$3:$N$17,0),1)),"")</f>
        <v>9</v>
      </c>
      <c r="AA199" s="21"/>
      <c r="AB199" s="20" t="s">
        <v>49</v>
      </c>
      <c r="AC199" s="23">
        <f>IF(ISBLANK($O199),IF(ISBLANK(AB199),"",INDEX(Classes!$O$3:$O$17,MATCH(Results!AB199,Classes!$N$3:$N$17,0),1)),"")</f>
        <v>6</v>
      </c>
      <c r="AD199" s="24">
        <f t="shared" si="120"/>
        <v>24</v>
      </c>
      <c r="AE199" s="22">
        <f t="shared" si="123"/>
        <v>2</v>
      </c>
      <c r="AF199" s="22" t="str">
        <f t="shared" si="124"/>
        <v>2 Qs</v>
      </c>
    </row>
    <row r="200" spans="1:32" x14ac:dyDescent="0.25">
      <c r="A200" t="str">
        <f t="shared" si="116"/>
        <v>105</v>
      </c>
      <c r="B200" t="str">
        <f t="shared" si="117"/>
        <v>101</v>
      </c>
      <c r="C200" t="str">
        <f t="shared" si="118"/>
        <v>108</v>
      </c>
      <c r="D200" s="14">
        <f t="shared" si="119"/>
        <v>5</v>
      </c>
      <c r="E200" s="14">
        <f t="shared" si="121"/>
        <v>1</v>
      </c>
      <c r="F200" s="15">
        <f t="shared" si="122"/>
        <v>8</v>
      </c>
      <c r="G200" s="64"/>
      <c r="H200" s="20" t="s">
        <v>44</v>
      </c>
      <c r="I200" s="20"/>
      <c r="J200" s="20"/>
      <c r="K200" s="20"/>
      <c r="L200" s="76"/>
      <c r="M200" s="14" t="s">
        <v>68</v>
      </c>
      <c r="N200" s="17">
        <v>10</v>
      </c>
      <c r="O200" s="14"/>
      <c r="P200" s="20">
        <v>75</v>
      </c>
      <c r="Q200" s="14" t="s">
        <v>254</v>
      </c>
      <c r="R200" s="14" t="s">
        <v>255</v>
      </c>
      <c r="S200" s="14" t="s">
        <v>157</v>
      </c>
      <c r="T200" s="15" t="s">
        <v>76</v>
      </c>
      <c r="U200" s="21" t="s">
        <v>349</v>
      </c>
      <c r="V200" s="20" t="s">
        <v>45</v>
      </c>
      <c r="W200" s="23">
        <f>IF(ISBLANK(O200),IF(ISBLANK(V200),"",INDEX(Classes!$O$3:$O$17,MATCH(Results!V200,Classes!$N$3:$N$17,0),1)),"")</f>
        <v>10</v>
      </c>
      <c r="X200" s="21" t="s">
        <v>349</v>
      </c>
      <c r="Y200" s="20" t="s">
        <v>45</v>
      </c>
      <c r="Z200" s="23">
        <f>IF(ISBLANK($O200),IF(ISBLANK(Y200),"",INDEX(Classes!$O$3:$O$17,MATCH(Results!Y200,Classes!$N$3:$N$17,0),1)),"")</f>
        <v>10</v>
      </c>
      <c r="AA200" s="21"/>
      <c r="AB200" s="20" t="s">
        <v>48</v>
      </c>
      <c r="AC200" s="23">
        <f>IF(ISBLANK($O200),IF(ISBLANK(AB200),"",INDEX(Classes!$O$3:$O$17,MATCH(Results!AB200,Classes!$N$3:$N$17,0),1)),"")</f>
        <v>7</v>
      </c>
      <c r="AD200" s="24">
        <f t="shared" si="120"/>
        <v>27</v>
      </c>
      <c r="AE200" s="22">
        <f t="shared" si="123"/>
        <v>1</v>
      </c>
      <c r="AF200" s="22" t="str">
        <f t="shared" si="124"/>
        <v>2 Qs</v>
      </c>
    </row>
    <row r="201" spans="1:32" x14ac:dyDescent="0.25">
      <c r="A201" t="str">
        <f t="shared" si="116"/>
        <v>106</v>
      </c>
      <c r="B201" t="str">
        <f t="shared" si="117"/>
        <v>102</v>
      </c>
      <c r="C201" t="str">
        <f t="shared" si="118"/>
        <v>109</v>
      </c>
      <c r="D201" s="14">
        <f t="shared" si="119"/>
        <v>6</v>
      </c>
      <c r="E201" s="14">
        <f t="shared" si="121"/>
        <v>2</v>
      </c>
      <c r="F201" s="15">
        <f t="shared" si="122"/>
        <v>9</v>
      </c>
      <c r="G201" s="64"/>
      <c r="H201" s="20"/>
      <c r="I201" s="20"/>
      <c r="J201" s="20"/>
      <c r="K201" s="20"/>
      <c r="L201" s="76"/>
      <c r="M201" s="14" t="s">
        <v>68</v>
      </c>
      <c r="N201" s="17">
        <v>10</v>
      </c>
      <c r="O201" s="14"/>
      <c r="P201" s="20">
        <v>14</v>
      </c>
      <c r="Q201" s="14" t="s">
        <v>256</v>
      </c>
      <c r="R201" s="14" t="s">
        <v>257</v>
      </c>
      <c r="S201" s="14" t="s">
        <v>149</v>
      </c>
      <c r="T201" s="15" t="s">
        <v>76</v>
      </c>
      <c r="U201" s="21"/>
      <c r="V201" s="20" t="s">
        <v>49</v>
      </c>
      <c r="W201" s="23">
        <f>IF(ISBLANK(O201),IF(ISBLANK(V201),"",INDEX(Classes!$O$3:$O$17,MATCH(Results!V201,Classes!$N$3:$N$17,0),1)),"")</f>
        <v>6</v>
      </c>
      <c r="X201" s="21"/>
      <c r="Y201" s="20" t="s">
        <v>50</v>
      </c>
      <c r="Z201" s="23">
        <f>IF(ISBLANK($O201),IF(ISBLANK(Y201),"",INDEX(Classes!$O$3:$O$17,MATCH(Results!Y201,Classes!$N$3:$N$17,0),1)),"")</f>
        <v>5</v>
      </c>
      <c r="AA201" s="21"/>
      <c r="AB201" s="20" t="s">
        <v>47</v>
      </c>
      <c r="AC201" s="23">
        <f>IF(ISBLANK($O201),IF(ISBLANK(AB201),"",INDEX(Classes!$O$3:$O$17,MATCH(Results!AB201,Classes!$N$3:$N$17,0),1)),"")</f>
        <v>8</v>
      </c>
      <c r="AD201" s="24">
        <f t="shared" si="120"/>
        <v>19</v>
      </c>
      <c r="AE201" s="22">
        <f t="shared" si="123"/>
        <v>5</v>
      </c>
      <c r="AF201" s="22" t="str">
        <f t="shared" si="124"/>
        <v/>
      </c>
    </row>
    <row r="202" spans="1:32" x14ac:dyDescent="0.25">
      <c r="A202" t="str">
        <f t="shared" si="116"/>
        <v>107</v>
      </c>
      <c r="B202" t="str">
        <f t="shared" si="117"/>
        <v>103</v>
      </c>
      <c r="C202" t="str">
        <f t="shared" si="118"/>
        <v>1010</v>
      </c>
      <c r="D202" s="14">
        <f t="shared" si="119"/>
        <v>7</v>
      </c>
      <c r="E202" s="14">
        <f t="shared" si="121"/>
        <v>3</v>
      </c>
      <c r="F202" s="15">
        <f t="shared" si="122"/>
        <v>10</v>
      </c>
      <c r="G202" s="65"/>
      <c r="H202" s="53"/>
      <c r="I202" s="53"/>
      <c r="J202" s="53"/>
      <c r="K202" s="53" t="s">
        <v>67</v>
      </c>
      <c r="L202" s="139"/>
      <c r="M202" s="54" t="s">
        <v>68</v>
      </c>
      <c r="N202" s="55">
        <v>10</v>
      </c>
      <c r="O202" s="54"/>
      <c r="P202" s="53">
        <v>11</v>
      </c>
      <c r="Q202" s="54" t="s">
        <v>258</v>
      </c>
      <c r="R202" s="54" t="s">
        <v>259</v>
      </c>
      <c r="S202" s="54" t="s">
        <v>148</v>
      </c>
      <c r="T202" s="15" t="s">
        <v>76</v>
      </c>
      <c r="U202" s="21"/>
      <c r="V202" s="20"/>
      <c r="W202" s="23" t="str">
        <f>IF(ISBLANK(O202),IF(ISBLANK(V202),"",INDEX(Classes!$O$3:$O$17,MATCH(Results!V202,Classes!$N$3:$N$17,0),1)),"")</f>
        <v/>
      </c>
      <c r="X202" s="21"/>
      <c r="Y202" s="20"/>
      <c r="Z202" s="23" t="str">
        <f>IF(ISBLANK($O202),IF(ISBLANK(Y202),"",INDEX(Classes!$O$3:$O$17,MATCH(Results!Y202,Classes!$N$3:$N$17,0),1)),"")</f>
        <v/>
      </c>
      <c r="AA202" s="21"/>
      <c r="AB202" s="20"/>
      <c r="AC202" s="23" t="str">
        <f>IF(ISBLANK($O202),IF(ISBLANK(AB202),"",INDEX(Classes!$O$3:$O$17,MATCH(Results!AB202,Classes!$N$3:$N$17,0),1)),"")</f>
        <v/>
      </c>
      <c r="AD202" s="24">
        <f t="shared" si="120"/>
        <v>0</v>
      </c>
      <c r="AE202" s="22" t="str">
        <f t="shared" si="123"/>
        <v/>
      </c>
      <c r="AF202" s="22" t="str">
        <f t="shared" si="124"/>
        <v/>
      </c>
    </row>
    <row r="203" spans="1:32" x14ac:dyDescent="0.25">
      <c r="A203" t="str">
        <f t="shared" si="116"/>
        <v>108</v>
      </c>
      <c r="B203" t="str">
        <f t="shared" si="117"/>
        <v>104</v>
      </c>
      <c r="C203" t="str">
        <f t="shared" si="118"/>
        <v>101</v>
      </c>
      <c r="D203" s="14">
        <f t="shared" si="119"/>
        <v>8</v>
      </c>
      <c r="E203" s="14">
        <f t="shared" si="121"/>
        <v>4</v>
      </c>
      <c r="F203" s="15">
        <f t="shared" si="122"/>
        <v>1</v>
      </c>
      <c r="G203" s="64"/>
      <c r="H203" s="20"/>
      <c r="I203" s="20" t="s">
        <v>44</v>
      </c>
      <c r="J203" s="20"/>
      <c r="K203" s="20"/>
      <c r="L203" s="76"/>
      <c r="M203" s="14" t="s">
        <v>68</v>
      </c>
      <c r="N203" s="17">
        <v>10</v>
      </c>
      <c r="O203" s="14"/>
      <c r="P203" s="20">
        <v>26</v>
      </c>
      <c r="Q203" s="14" t="s">
        <v>260</v>
      </c>
      <c r="R203" s="14" t="s">
        <v>261</v>
      </c>
      <c r="S203" s="14" t="s">
        <v>79</v>
      </c>
      <c r="T203" s="15" t="s">
        <v>76</v>
      </c>
      <c r="U203" s="21"/>
      <c r="V203" s="20" t="s">
        <v>47</v>
      </c>
      <c r="W203" s="23">
        <f>IF(ISBLANK(O203),IF(ISBLANK(V203),"",INDEX(Classes!$O$3:$O$17,MATCH(Results!V203,Classes!$N$3:$N$17,0),1)),"")</f>
        <v>8</v>
      </c>
      <c r="X203" s="21"/>
      <c r="Y203" s="20" t="s">
        <v>49</v>
      </c>
      <c r="Z203" s="23">
        <f>IF(ISBLANK($O203),IF(ISBLANK(Y203),"",INDEX(Classes!$O$3:$O$17,MATCH(Results!Y203,Classes!$N$3:$N$17,0),1)),"")</f>
        <v>6</v>
      </c>
      <c r="AA203" s="21" t="s">
        <v>349</v>
      </c>
      <c r="AB203" s="20" t="s">
        <v>45</v>
      </c>
      <c r="AC203" s="23">
        <f>IF(ISBLANK($O203),IF(ISBLANK(AB203),"",INDEX(Classes!$O$3:$O$17,MATCH(Results!AB203,Classes!$N$3:$N$17,0),1)),"")</f>
        <v>10</v>
      </c>
      <c r="AD203" s="24">
        <f t="shared" si="120"/>
        <v>24</v>
      </c>
      <c r="AE203" s="177">
        <v>3</v>
      </c>
      <c r="AF203" s="22" t="str">
        <f t="shared" si="124"/>
        <v>1 Qs</v>
      </c>
    </row>
    <row r="204" spans="1:32" x14ac:dyDescent="0.25">
      <c r="A204" t="str">
        <f t="shared" si="116"/>
        <v>109</v>
      </c>
      <c r="B204" t="str">
        <f t="shared" si="117"/>
        <v>105</v>
      </c>
      <c r="C204" t="str">
        <f t="shared" si="118"/>
        <v>102</v>
      </c>
      <c r="D204" s="14">
        <f t="shared" si="119"/>
        <v>9</v>
      </c>
      <c r="E204" s="14">
        <f t="shared" si="121"/>
        <v>5</v>
      </c>
      <c r="F204" s="15">
        <f t="shared" si="122"/>
        <v>2</v>
      </c>
      <c r="G204" s="64"/>
      <c r="H204" s="20"/>
      <c r="I204" s="20"/>
      <c r="J204" s="20"/>
      <c r="K204" s="20"/>
      <c r="L204" s="73"/>
      <c r="M204" s="14" t="s">
        <v>68</v>
      </c>
      <c r="N204" s="17">
        <v>10</v>
      </c>
      <c r="O204" s="14"/>
      <c r="P204" s="14">
        <v>1</v>
      </c>
      <c r="Q204" s="14" t="s">
        <v>262</v>
      </c>
      <c r="R204" s="14" t="s">
        <v>263</v>
      </c>
      <c r="S204" s="14" t="s">
        <v>234</v>
      </c>
      <c r="T204" s="15"/>
      <c r="U204" s="21"/>
      <c r="V204" s="20" t="s">
        <v>161</v>
      </c>
      <c r="W204" s="23">
        <f>IF(ISBLANK(O204),IF(ISBLANK(V204),"",INDEX(Classes!$O$3:$O$17,MATCH(Results!V204,Classes!$N$3:$N$17,0),1)),"")</f>
        <v>4</v>
      </c>
      <c r="X204" s="21" t="s">
        <v>349</v>
      </c>
      <c r="Y204" s="20" t="s">
        <v>47</v>
      </c>
      <c r="Z204" s="23">
        <f>IF(ISBLANK($O204),IF(ISBLANK(Y204),"",INDEX(Classes!$O$3:$O$17,MATCH(Results!Y204,Classes!$N$3:$N$17,0),1)),"")</f>
        <v>8</v>
      </c>
      <c r="AA204" s="21"/>
      <c r="AB204" s="20" t="s">
        <v>46</v>
      </c>
      <c r="AC204" s="23">
        <f>IF(ISBLANK($O204),IF(ISBLANK(AB204),"",INDEX(Classes!$O$3:$O$17,MATCH(Results!AB204,Classes!$N$3:$N$17,0),1)),"")</f>
        <v>9</v>
      </c>
      <c r="AD204" s="24">
        <f t="shared" si="120"/>
        <v>21</v>
      </c>
      <c r="AE204" s="22">
        <f t="shared" si="123"/>
        <v>4</v>
      </c>
      <c r="AF204" s="22" t="str">
        <f t="shared" si="124"/>
        <v>1 Qs</v>
      </c>
    </row>
    <row r="205" spans="1:32" x14ac:dyDescent="0.25">
      <c r="A205" t="str">
        <f t="shared" si="116"/>
        <v>1010</v>
      </c>
      <c r="B205" t="str">
        <f t="shared" si="117"/>
        <v>106</v>
      </c>
      <c r="C205" t="str">
        <f t="shared" si="118"/>
        <v>103</v>
      </c>
      <c r="D205" s="14">
        <f t="shared" si="119"/>
        <v>10</v>
      </c>
      <c r="E205" s="14">
        <f t="shared" si="121"/>
        <v>6</v>
      </c>
      <c r="F205" s="15">
        <f t="shared" si="122"/>
        <v>3</v>
      </c>
      <c r="G205" s="65"/>
      <c r="H205" s="53"/>
      <c r="I205" s="53"/>
      <c r="J205" s="53"/>
      <c r="K205" s="53" t="s">
        <v>67</v>
      </c>
      <c r="L205" s="162"/>
      <c r="M205" s="54" t="s">
        <v>68</v>
      </c>
      <c r="N205" s="55">
        <v>10</v>
      </c>
      <c r="O205" s="54"/>
      <c r="P205" s="54">
        <v>28</v>
      </c>
      <c r="Q205" s="54" t="s">
        <v>264</v>
      </c>
      <c r="R205" s="54" t="s">
        <v>265</v>
      </c>
      <c r="S205" s="54" t="s">
        <v>266</v>
      </c>
      <c r="T205" s="163"/>
      <c r="U205" s="21"/>
      <c r="V205" s="20"/>
      <c r="W205" s="23" t="str">
        <f>IF(ISBLANK(O205),IF(ISBLANK(V205),"",INDEX(Classes!$O$3:$O$17,MATCH(Results!V205,Classes!$N$3:$N$17,0),1)),"")</f>
        <v/>
      </c>
      <c r="X205" s="21"/>
      <c r="Y205" s="20"/>
      <c r="Z205" s="23" t="str">
        <f>IF(ISBLANK($O205),IF(ISBLANK(Y205),"",INDEX(Classes!$O$3:$O$17,MATCH(Results!Y205,Classes!$N$3:$N$17,0),1)),"")</f>
        <v/>
      </c>
      <c r="AA205" s="21"/>
      <c r="AB205" s="20"/>
      <c r="AC205" s="23" t="str">
        <f>IF(ISBLANK($O205),IF(ISBLANK(AB205),"",INDEX(Classes!$O$3:$O$17,MATCH(Results!AB205,Classes!$N$3:$N$17,0),1)),"")</f>
        <v/>
      </c>
      <c r="AD205" s="24">
        <f t="shared" si="120"/>
        <v>0</v>
      </c>
      <c r="AE205" s="22" t="str">
        <f t="shared" si="123"/>
        <v/>
      </c>
      <c r="AF205" s="22" t="str">
        <f t="shared" si="124"/>
        <v/>
      </c>
    </row>
    <row r="206" spans="1:32" x14ac:dyDescent="0.25">
      <c r="A206" t="str">
        <f t="shared" si="116"/>
        <v>1010</v>
      </c>
      <c r="B206" t="str">
        <f t="shared" si="117"/>
        <v>106</v>
      </c>
      <c r="C206" t="str">
        <f t="shared" si="118"/>
        <v>103</v>
      </c>
      <c r="D206" s="14">
        <f t="shared" si="119"/>
        <v>10</v>
      </c>
      <c r="E206" s="14">
        <f t="shared" si="121"/>
        <v>6</v>
      </c>
      <c r="F206" s="15">
        <f t="shared" si="122"/>
        <v>3</v>
      </c>
      <c r="G206" s="64"/>
      <c r="H206" s="20"/>
      <c r="I206" s="20"/>
      <c r="J206" s="20"/>
      <c r="K206" s="20"/>
      <c r="L206" s="73"/>
      <c r="M206" s="14"/>
      <c r="N206" s="17">
        <f t="shared" ref="N206:N215" si="125">N205</f>
        <v>10</v>
      </c>
      <c r="O206" s="14"/>
      <c r="P206" s="14"/>
      <c r="Q206" s="14"/>
      <c r="R206" s="14"/>
      <c r="S206" s="14"/>
      <c r="T206" s="15"/>
      <c r="U206" s="21"/>
      <c r="V206" s="20"/>
      <c r="W206" s="23" t="str">
        <f>IF(ISBLANK(O206),IF(ISBLANK(V206),"",INDEX(Classes!$O$3:$O$17,MATCH(Results!V206,Classes!$N$3:$N$17,0),1)),"")</f>
        <v/>
      </c>
      <c r="X206" s="21"/>
      <c r="Y206" s="20"/>
      <c r="Z206" s="23" t="str">
        <f>IF(ISBLANK($O206),IF(ISBLANK(Y206),"",INDEX(Classes!$O$3:$O$17,MATCH(Results!Y206,Classes!$N$3:$N$17,0),1)),"")</f>
        <v/>
      </c>
      <c r="AA206" s="21"/>
      <c r="AB206" s="20"/>
      <c r="AC206" s="23" t="str">
        <f>IF(ISBLANK($O206),IF(ISBLANK(AB206),"",INDEX(Classes!$O$3:$O$17,MATCH(Results!AB206,Classes!$N$3:$N$17,0),1)),"")</f>
        <v/>
      </c>
      <c r="AD206" s="24">
        <f t="shared" si="120"/>
        <v>0</v>
      </c>
      <c r="AE206" s="22" t="str">
        <f t="shared" si="123"/>
        <v/>
      </c>
      <c r="AF206" s="22" t="str">
        <f t="shared" si="124"/>
        <v/>
      </c>
    </row>
    <row r="207" spans="1:32" hidden="1" outlineLevel="1" x14ac:dyDescent="0.25">
      <c r="A207" t="str">
        <f t="shared" si="116"/>
        <v>1010</v>
      </c>
      <c r="B207" t="str">
        <f t="shared" si="117"/>
        <v>106</v>
      </c>
      <c r="C207" t="str">
        <f t="shared" si="118"/>
        <v>103</v>
      </c>
      <c r="D207" s="14">
        <f t="shared" si="119"/>
        <v>10</v>
      </c>
      <c r="E207" s="14">
        <f t="shared" si="121"/>
        <v>6</v>
      </c>
      <c r="F207" s="15">
        <f t="shared" si="122"/>
        <v>3</v>
      </c>
      <c r="G207" s="64"/>
      <c r="H207" s="20"/>
      <c r="I207" s="20"/>
      <c r="J207" s="20"/>
      <c r="K207" s="20"/>
      <c r="L207" s="73"/>
      <c r="M207" s="14"/>
      <c r="N207" s="17">
        <f t="shared" si="125"/>
        <v>10</v>
      </c>
      <c r="O207" s="14"/>
      <c r="P207" s="14"/>
      <c r="Q207" s="14"/>
      <c r="R207" s="14"/>
      <c r="S207" s="14"/>
      <c r="T207" s="15"/>
      <c r="U207" s="21"/>
      <c r="V207" s="20"/>
      <c r="W207" s="23" t="str">
        <f>IF(ISBLANK(O207),IF(ISBLANK(V207),"",INDEX(Classes!$O$3:$O$17,MATCH(Results!V207,Classes!$N$3:$N$17,0),1)),"")</f>
        <v/>
      </c>
      <c r="X207" s="21"/>
      <c r="Y207" s="20"/>
      <c r="Z207" s="23" t="str">
        <f>IF(ISBLANK(R207),IF(ISBLANK(Y207),"",INDEX(Classes!$O$3:$O$17,MATCH(Results!Y207,Classes!$N$3:$N$17,0),1)),"")</f>
        <v/>
      </c>
      <c r="AA207" s="21"/>
      <c r="AB207" s="20"/>
      <c r="AC207" s="23" t="str">
        <f>IF(ISBLANK(U207),IF(ISBLANK(AB207),"",INDEX(Classes!$O$3:$O$17,MATCH(Results!AB207,Classes!$N$3:$N$17,0),1)),"")</f>
        <v/>
      </c>
      <c r="AD207" s="24">
        <f t="shared" si="120"/>
        <v>0</v>
      </c>
      <c r="AE207" s="22" t="str">
        <f t="shared" si="123"/>
        <v/>
      </c>
      <c r="AF207" s="22" t="str">
        <f t="shared" si="124"/>
        <v/>
      </c>
    </row>
    <row r="208" spans="1:32" hidden="1" outlineLevel="1" x14ac:dyDescent="0.25">
      <c r="A208" t="str">
        <f t="shared" si="116"/>
        <v>1010</v>
      </c>
      <c r="B208" t="str">
        <f t="shared" si="117"/>
        <v>106</v>
      </c>
      <c r="C208" t="str">
        <f t="shared" si="118"/>
        <v>103</v>
      </c>
      <c r="D208" s="14">
        <f t="shared" si="119"/>
        <v>10</v>
      </c>
      <c r="E208" s="14">
        <f t="shared" si="121"/>
        <v>6</v>
      </c>
      <c r="F208" s="15">
        <f t="shared" si="122"/>
        <v>3</v>
      </c>
      <c r="G208" s="64"/>
      <c r="H208" s="20"/>
      <c r="I208" s="20"/>
      <c r="J208" s="20"/>
      <c r="K208" s="20"/>
      <c r="L208" s="73"/>
      <c r="M208" s="14"/>
      <c r="N208" s="17">
        <f t="shared" si="125"/>
        <v>10</v>
      </c>
      <c r="O208" s="14"/>
      <c r="P208" s="14"/>
      <c r="Q208" s="14"/>
      <c r="R208" s="14"/>
      <c r="S208" s="14"/>
      <c r="T208" s="15"/>
      <c r="U208" s="21"/>
      <c r="V208" s="20"/>
      <c r="W208" s="23" t="str">
        <f>IF(ISBLANK(O208),IF(ISBLANK(V208),"",INDEX(Classes!$O$3:$O$17,MATCH(Results!V208,Classes!$N$3:$N$17,0),1)),"")</f>
        <v/>
      </c>
      <c r="X208" s="21"/>
      <c r="Y208" s="20"/>
      <c r="Z208" s="23" t="str">
        <f>IF(ISBLANK(R208),IF(ISBLANK(Y208),"",INDEX(Classes!$O$3:$O$17,MATCH(Results!Y208,Classes!$N$3:$N$17,0),1)),"")</f>
        <v/>
      </c>
      <c r="AA208" s="21"/>
      <c r="AB208" s="20"/>
      <c r="AC208" s="23" t="str">
        <f>IF(ISBLANK(U208),IF(ISBLANK(AB208),"",INDEX(Classes!$O$3:$O$17,MATCH(Results!AB208,Classes!$N$3:$N$17,0),1)),"")</f>
        <v/>
      </c>
      <c r="AD208" s="24">
        <f t="shared" si="120"/>
        <v>0</v>
      </c>
      <c r="AE208" s="22" t="str">
        <f t="shared" si="123"/>
        <v/>
      </c>
      <c r="AF208" s="22" t="str">
        <f t="shared" si="124"/>
        <v/>
      </c>
    </row>
    <row r="209" spans="1:32" hidden="1" outlineLevel="1" x14ac:dyDescent="0.25">
      <c r="A209" t="str">
        <f t="shared" si="116"/>
        <v>1010</v>
      </c>
      <c r="B209" t="str">
        <f t="shared" si="117"/>
        <v>106</v>
      </c>
      <c r="C209" t="str">
        <f t="shared" si="118"/>
        <v>103</v>
      </c>
      <c r="D209" s="14">
        <f t="shared" si="119"/>
        <v>10</v>
      </c>
      <c r="E209" s="14">
        <f t="shared" si="121"/>
        <v>6</v>
      </c>
      <c r="F209" s="15">
        <f t="shared" si="122"/>
        <v>3</v>
      </c>
      <c r="G209" s="64"/>
      <c r="H209" s="20"/>
      <c r="I209" s="20"/>
      <c r="J209" s="20"/>
      <c r="K209" s="20"/>
      <c r="L209" s="73"/>
      <c r="M209" s="14"/>
      <c r="N209" s="17">
        <f t="shared" si="125"/>
        <v>10</v>
      </c>
      <c r="O209" s="14"/>
      <c r="P209" s="14"/>
      <c r="Q209" s="14"/>
      <c r="R209" s="14"/>
      <c r="S209" s="14"/>
      <c r="T209" s="15"/>
      <c r="U209" s="21"/>
      <c r="V209" s="20"/>
      <c r="W209" s="23" t="str">
        <f>IF(ISBLANK(O209),IF(ISBLANK(V209),"",INDEX(Classes!$O$3:$O$17,MATCH(Results!V209,Classes!$N$3:$N$17,0),1)),"")</f>
        <v/>
      </c>
      <c r="X209" s="21"/>
      <c r="Y209" s="20"/>
      <c r="Z209" s="23" t="str">
        <f>IF(ISBLANK(R209),IF(ISBLANK(Y209),"",INDEX(Classes!$O$3:$O$17,MATCH(Results!Y209,Classes!$N$3:$N$17,0),1)),"")</f>
        <v/>
      </c>
      <c r="AA209" s="21"/>
      <c r="AB209" s="20"/>
      <c r="AC209" s="23" t="str">
        <f>IF(ISBLANK(U209),IF(ISBLANK(AB209),"",INDEX(Classes!$O$3:$O$17,MATCH(Results!AB209,Classes!$N$3:$N$17,0),1)),"")</f>
        <v/>
      </c>
      <c r="AD209" s="24">
        <f t="shared" si="120"/>
        <v>0</v>
      </c>
      <c r="AE209" s="22" t="str">
        <f t="shared" si="123"/>
        <v/>
      </c>
      <c r="AF209" s="22" t="str">
        <f t="shared" si="124"/>
        <v/>
      </c>
    </row>
    <row r="210" spans="1:32" hidden="1" outlineLevel="1" x14ac:dyDescent="0.25">
      <c r="A210" t="str">
        <f t="shared" si="116"/>
        <v>1010</v>
      </c>
      <c r="B210" t="str">
        <f t="shared" si="117"/>
        <v>106</v>
      </c>
      <c r="C210" t="str">
        <f t="shared" si="118"/>
        <v>103</v>
      </c>
      <c r="D210" s="14">
        <f t="shared" si="119"/>
        <v>10</v>
      </c>
      <c r="E210" s="14">
        <f t="shared" si="121"/>
        <v>6</v>
      </c>
      <c r="F210" s="15">
        <f t="shared" si="122"/>
        <v>3</v>
      </c>
      <c r="G210" s="64"/>
      <c r="H210" s="20"/>
      <c r="I210" s="20"/>
      <c r="J210" s="20"/>
      <c r="K210" s="20"/>
      <c r="L210" s="73"/>
      <c r="M210" s="14"/>
      <c r="N210" s="17">
        <f t="shared" si="125"/>
        <v>10</v>
      </c>
      <c r="O210" s="14"/>
      <c r="P210" s="14"/>
      <c r="Q210" s="14"/>
      <c r="R210" s="14"/>
      <c r="S210" s="14"/>
      <c r="T210" s="15"/>
      <c r="U210" s="21"/>
      <c r="V210" s="20"/>
      <c r="W210" s="23" t="str">
        <f>IF(ISBLANK(O210),IF(ISBLANK(V210),"",INDEX(Classes!$O$3:$O$17,MATCH(Results!V210,Classes!$N$3:$N$17,0),1)),"")</f>
        <v/>
      </c>
      <c r="X210" s="21"/>
      <c r="Y210" s="20"/>
      <c r="Z210" s="23" t="str">
        <f>IF(ISBLANK(R210),IF(ISBLANK(Y210),"",INDEX(Classes!$O$3:$O$17,MATCH(Results!Y210,Classes!$N$3:$N$17,0),1)),"")</f>
        <v/>
      </c>
      <c r="AA210" s="21"/>
      <c r="AB210" s="20"/>
      <c r="AC210" s="23" t="str">
        <f>IF(ISBLANK(U210),IF(ISBLANK(AB210),"",INDEX(Classes!$O$3:$O$17,MATCH(Results!AB210,Classes!$N$3:$N$17,0),1)),"")</f>
        <v/>
      </c>
      <c r="AD210" s="24">
        <f t="shared" si="120"/>
        <v>0</v>
      </c>
      <c r="AE210" s="22" t="str">
        <f t="shared" si="123"/>
        <v/>
      </c>
      <c r="AF210" s="22" t="str">
        <f t="shared" si="124"/>
        <v/>
      </c>
    </row>
    <row r="211" spans="1:32" hidden="1" outlineLevel="1" x14ac:dyDescent="0.25">
      <c r="A211" t="str">
        <f t="shared" si="116"/>
        <v>1010</v>
      </c>
      <c r="B211" t="str">
        <f t="shared" si="117"/>
        <v>106</v>
      </c>
      <c r="C211" t="str">
        <f t="shared" si="118"/>
        <v>103</v>
      </c>
      <c r="D211" s="14">
        <f t="shared" si="119"/>
        <v>10</v>
      </c>
      <c r="E211" s="14">
        <f t="shared" si="121"/>
        <v>6</v>
      </c>
      <c r="F211" s="15">
        <f t="shared" si="122"/>
        <v>3</v>
      </c>
      <c r="G211" s="64"/>
      <c r="H211" s="20"/>
      <c r="I211" s="20"/>
      <c r="J211" s="20"/>
      <c r="K211" s="20"/>
      <c r="L211" s="73"/>
      <c r="M211" s="14"/>
      <c r="N211" s="17">
        <f t="shared" si="125"/>
        <v>10</v>
      </c>
      <c r="O211" s="14"/>
      <c r="P211" s="14"/>
      <c r="Q211" s="14"/>
      <c r="R211" s="14"/>
      <c r="S211" s="14"/>
      <c r="T211" s="15"/>
      <c r="U211" s="21"/>
      <c r="V211" s="20"/>
      <c r="W211" s="23" t="str">
        <f>IF(ISBLANK(O211),IF(ISBLANK(V211),"",INDEX(Classes!$O$3:$O$17,MATCH(Results!V211,Classes!$N$3:$N$17,0),1)),"")</f>
        <v/>
      </c>
      <c r="X211" s="21"/>
      <c r="Y211" s="20"/>
      <c r="Z211" s="23" t="str">
        <f>IF(ISBLANK(R211),IF(ISBLANK(Y211),"",INDEX(Classes!$O$3:$O$17,MATCH(Results!Y211,Classes!$N$3:$N$17,0),1)),"")</f>
        <v/>
      </c>
      <c r="AA211" s="21"/>
      <c r="AB211" s="20"/>
      <c r="AC211" s="23" t="str">
        <f>IF(ISBLANK(U211),IF(ISBLANK(AB211),"",INDEX(Classes!$O$3:$O$17,MATCH(Results!AB211,Classes!$N$3:$N$17,0),1)),"")</f>
        <v/>
      </c>
      <c r="AD211" s="24">
        <f t="shared" si="120"/>
        <v>0</v>
      </c>
      <c r="AE211" s="22" t="str">
        <f t="shared" si="123"/>
        <v/>
      </c>
      <c r="AF211" s="22" t="str">
        <f t="shared" si="124"/>
        <v/>
      </c>
    </row>
    <row r="212" spans="1:32" hidden="1" outlineLevel="1" x14ac:dyDescent="0.25">
      <c r="A212" t="str">
        <f t="shared" si="116"/>
        <v>1010</v>
      </c>
      <c r="B212" t="str">
        <f t="shared" si="117"/>
        <v>106</v>
      </c>
      <c r="C212" t="str">
        <f t="shared" si="118"/>
        <v>103</v>
      </c>
      <c r="D212" s="14">
        <f t="shared" si="119"/>
        <v>10</v>
      </c>
      <c r="E212" s="14">
        <f t="shared" si="121"/>
        <v>6</v>
      </c>
      <c r="F212" s="15">
        <f t="shared" si="122"/>
        <v>3</v>
      </c>
      <c r="G212" s="64"/>
      <c r="H212" s="20"/>
      <c r="I212" s="20"/>
      <c r="J212" s="20"/>
      <c r="K212" s="20"/>
      <c r="L212" s="73"/>
      <c r="M212" s="14"/>
      <c r="N212" s="17">
        <f t="shared" si="125"/>
        <v>10</v>
      </c>
      <c r="O212" s="14"/>
      <c r="P212" s="14"/>
      <c r="Q212" s="14"/>
      <c r="R212" s="14"/>
      <c r="S212" s="14"/>
      <c r="T212" s="15"/>
      <c r="U212" s="21"/>
      <c r="V212" s="20"/>
      <c r="W212" s="23" t="str">
        <f>IF(ISBLANK(O212),IF(ISBLANK(V212),"",INDEX(Classes!$O$3:$O$17,MATCH(Results!V212,Classes!$N$3:$N$17,0),1)),"")</f>
        <v/>
      </c>
      <c r="X212" s="21"/>
      <c r="Y212" s="20"/>
      <c r="Z212" s="23" t="str">
        <f>IF(ISBLANK(R212),IF(ISBLANK(Y212),"",INDEX(Classes!$O$3:$O$17,MATCH(Results!Y212,Classes!$N$3:$N$17,0),1)),"")</f>
        <v/>
      </c>
      <c r="AA212" s="21"/>
      <c r="AB212" s="20"/>
      <c r="AC212" s="23" t="str">
        <f>IF(ISBLANK(U212),IF(ISBLANK(AB212),"",INDEX(Classes!$O$3:$O$17,MATCH(Results!AB212,Classes!$N$3:$N$17,0),1)),"")</f>
        <v/>
      </c>
      <c r="AD212" s="24">
        <f t="shared" si="120"/>
        <v>0</v>
      </c>
      <c r="AE212" s="22" t="str">
        <f t="shared" si="123"/>
        <v/>
      </c>
      <c r="AF212" s="22" t="str">
        <f t="shared" si="124"/>
        <v/>
      </c>
    </row>
    <row r="213" spans="1:32" hidden="1" outlineLevel="1" x14ac:dyDescent="0.25">
      <c r="A213" t="str">
        <f t="shared" si="116"/>
        <v>1010</v>
      </c>
      <c r="B213" t="str">
        <f t="shared" si="117"/>
        <v>106</v>
      </c>
      <c r="C213" t="str">
        <f t="shared" si="118"/>
        <v>103</v>
      </c>
      <c r="D213" s="14">
        <f t="shared" si="119"/>
        <v>10</v>
      </c>
      <c r="E213" s="14">
        <f t="shared" si="121"/>
        <v>6</v>
      </c>
      <c r="F213" s="15">
        <f t="shared" si="122"/>
        <v>3</v>
      </c>
      <c r="G213" s="64"/>
      <c r="H213" s="20"/>
      <c r="I213" s="20"/>
      <c r="J213" s="20"/>
      <c r="K213" s="20"/>
      <c r="L213" s="73"/>
      <c r="M213" s="14"/>
      <c r="N213" s="17">
        <f t="shared" si="125"/>
        <v>10</v>
      </c>
      <c r="O213" s="14"/>
      <c r="P213" s="14"/>
      <c r="Q213" s="14"/>
      <c r="R213" s="14"/>
      <c r="S213" s="14"/>
      <c r="T213" s="15"/>
      <c r="U213" s="21"/>
      <c r="V213" s="20"/>
      <c r="W213" s="23" t="str">
        <f>IF(ISBLANK(O213),IF(ISBLANK(V213),"",INDEX(Classes!$O$3:$O$17,MATCH(Results!V213,Classes!$N$3:$N$17,0),1)),"")</f>
        <v/>
      </c>
      <c r="X213" s="21"/>
      <c r="Y213" s="20"/>
      <c r="Z213" s="23" t="str">
        <f>IF(ISBLANK(R213),IF(ISBLANK(Y213),"",INDEX(Classes!$O$3:$O$17,MATCH(Results!Y213,Classes!$N$3:$N$17,0),1)),"")</f>
        <v/>
      </c>
      <c r="AA213" s="21"/>
      <c r="AB213" s="20"/>
      <c r="AC213" s="23" t="str">
        <f>IF(ISBLANK(U213),IF(ISBLANK(AB213),"",INDEX(Classes!$O$3:$O$17,MATCH(Results!AB213,Classes!$N$3:$N$17,0),1)),"")</f>
        <v/>
      </c>
      <c r="AD213" s="24">
        <f t="shared" si="120"/>
        <v>0</v>
      </c>
      <c r="AE213" s="22" t="str">
        <f t="shared" si="123"/>
        <v/>
      </c>
      <c r="AF213" s="22" t="str">
        <f t="shared" si="124"/>
        <v/>
      </c>
    </row>
    <row r="214" spans="1:32" hidden="1" outlineLevel="1" x14ac:dyDescent="0.25">
      <c r="A214" t="str">
        <f t="shared" si="116"/>
        <v>1010</v>
      </c>
      <c r="B214" t="str">
        <f t="shared" si="117"/>
        <v>106</v>
      </c>
      <c r="C214" t="str">
        <f t="shared" si="118"/>
        <v>103</v>
      </c>
      <c r="D214" s="14">
        <f t="shared" si="119"/>
        <v>10</v>
      </c>
      <c r="E214" s="14">
        <f t="shared" si="121"/>
        <v>6</v>
      </c>
      <c r="F214" s="15">
        <f t="shared" si="122"/>
        <v>3</v>
      </c>
      <c r="G214" s="64"/>
      <c r="H214" s="20"/>
      <c r="I214" s="20"/>
      <c r="J214" s="20"/>
      <c r="K214" s="20"/>
      <c r="L214" s="73"/>
      <c r="M214" s="14"/>
      <c r="N214" s="17">
        <f t="shared" si="125"/>
        <v>10</v>
      </c>
      <c r="O214" s="14"/>
      <c r="P214" s="14"/>
      <c r="Q214" s="14"/>
      <c r="R214" s="14"/>
      <c r="S214" s="14"/>
      <c r="T214" s="15"/>
      <c r="U214" s="21"/>
      <c r="V214" s="20"/>
      <c r="W214" s="23" t="str">
        <f>IF(ISBLANK(O214),IF(ISBLANK(V214),"",INDEX(Classes!$O$3:$O$17,MATCH(Results!V214,Classes!$N$3:$N$17,0),1)),"")</f>
        <v/>
      </c>
      <c r="X214" s="21"/>
      <c r="Y214" s="20"/>
      <c r="Z214" s="23" t="str">
        <f>IF(ISBLANK(R214),IF(ISBLANK(Y214),"",INDEX(Classes!$O$3:$O$17,MATCH(Results!Y214,Classes!$N$3:$N$17,0),1)),"")</f>
        <v/>
      </c>
      <c r="AA214" s="21"/>
      <c r="AB214" s="20"/>
      <c r="AC214" s="23" t="str">
        <f>IF(ISBLANK(U214),IF(ISBLANK(AB214),"",INDEX(Classes!$O$3:$O$17,MATCH(Results!AB214,Classes!$N$3:$N$17,0),1)),"")</f>
        <v/>
      </c>
      <c r="AD214" s="24">
        <f t="shared" si="120"/>
        <v>0</v>
      </c>
      <c r="AE214" s="22" t="str">
        <f t="shared" si="123"/>
        <v/>
      </c>
      <c r="AF214" s="22" t="str">
        <f t="shared" si="124"/>
        <v/>
      </c>
    </row>
    <row r="215" spans="1:32" hidden="1" outlineLevel="1" x14ac:dyDescent="0.25">
      <c r="A215" t="str">
        <f t="shared" si="116"/>
        <v>1010</v>
      </c>
      <c r="B215" t="str">
        <f t="shared" si="117"/>
        <v>106</v>
      </c>
      <c r="C215" t="str">
        <f t="shared" si="118"/>
        <v>103</v>
      </c>
      <c r="D215" s="14">
        <f t="shared" si="119"/>
        <v>10</v>
      </c>
      <c r="E215" s="14">
        <f t="shared" si="121"/>
        <v>6</v>
      </c>
      <c r="F215" s="15">
        <f t="shared" si="122"/>
        <v>3</v>
      </c>
      <c r="G215" s="64"/>
      <c r="H215" s="20"/>
      <c r="I215" s="20"/>
      <c r="J215" s="20"/>
      <c r="K215" s="20"/>
      <c r="L215" s="73"/>
      <c r="M215" s="14"/>
      <c r="N215" s="17">
        <f t="shared" si="125"/>
        <v>10</v>
      </c>
      <c r="O215" s="14"/>
      <c r="P215" s="14"/>
      <c r="Q215" s="14"/>
      <c r="R215" s="14"/>
      <c r="S215" s="14"/>
      <c r="T215" s="15"/>
      <c r="U215" s="21"/>
      <c r="V215" s="20"/>
      <c r="W215" s="23" t="str">
        <f>IF(ISBLANK(O215),IF(ISBLANK(V215),"",INDEX(Classes!$O$3:$O$17,MATCH(Results!V215,Classes!$N$3:$N$17,0),1)),"")</f>
        <v/>
      </c>
      <c r="X215" s="21"/>
      <c r="Y215" s="20"/>
      <c r="Z215" s="23" t="str">
        <f>IF(ISBLANK(R215),IF(ISBLANK(Y215),"",INDEX(Classes!$O$3:$O$17,MATCH(Results!Y215,Classes!$N$3:$N$17,0),1)),"")</f>
        <v/>
      </c>
      <c r="AA215" s="21"/>
      <c r="AB215" s="20"/>
      <c r="AC215" s="23" t="str">
        <f>IF(ISBLANK(U215),IF(ISBLANK(AB215),"",INDEX(Classes!$O$3:$O$17,MATCH(Results!AB215,Classes!$N$3:$N$17,0),1)),"")</f>
        <v/>
      </c>
      <c r="AD215" s="24">
        <f t="shared" si="120"/>
        <v>0</v>
      </c>
      <c r="AE215" s="22" t="str">
        <f t="shared" si="123"/>
        <v/>
      </c>
      <c r="AF215" s="22" t="str">
        <f t="shared" si="124"/>
        <v/>
      </c>
    </row>
    <row r="216" spans="1:32" collapsed="1" x14ac:dyDescent="0.25">
      <c r="D216" s="10"/>
      <c r="E216" s="10"/>
      <c r="F216" s="11"/>
      <c r="G216" s="66"/>
      <c r="H216" s="19"/>
      <c r="I216" s="19"/>
      <c r="J216" s="19"/>
      <c r="K216" s="19"/>
      <c r="L216" s="74"/>
      <c r="M216" s="10"/>
      <c r="N216" s="18" t="str">
        <f>Classes!$A$13</f>
        <v>Class 11 Unofficial 12yrs &amp; Under 50cm</v>
      </c>
      <c r="O216" s="10"/>
      <c r="P216" s="10"/>
      <c r="Q216" s="10"/>
      <c r="R216" s="10"/>
      <c r="S216" s="10"/>
      <c r="T216" s="11"/>
      <c r="U216" s="12"/>
      <c r="V216" s="10"/>
      <c r="W216" s="13"/>
      <c r="X216" s="12"/>
      <c r="Y216" s="10"/>
      <c r="Z216" s="13"/>
      <c r="AA216" s="12"/>
      <c r="AB216" s="10"/>
      <c r="AC216" s="13"/>
      <c r="AD216" s="16"/>
      <c r="AE216" s="16"/>
      <c r="AF216" s="16"/>
    </row>
    <row r="217" spans="1:32" x14ac:dyDescent="0.25">
      <c r="A217" t="str">
        <f t="shared" ref="A217:A236" si="126">$N$217&amp;D217</f>
        <v>111</v>
      </c>
      <c r="B217" t="str">
        <f t="shared" ref="B217:B236" si="127">$N$217&amp;E217</f>
        <v>113</v>
      </c>
      <c r="C217" t="str">
        <f t="shared" ref="C217:C236" si="128">$N$217&amp;F217</f>
        <v>112</v>
      </c>
      <c r="D217" s="14">
        <f t="shared" ref="D217:D236" si="129">IF(ISBLANK(P217),D216,IF(G217="**",1,1+D216))</f>
        <v>1</v>
      </c>
      <c r="E217" s="14">
        <f>IF(ISBLANK(P217),0,IF(H217="**",1,1+E236))</f>
        <v>3</v>
      </c>
      <c r="F217" s="15">
        <f>IF(ISBLANK(P217),0,IF(I217="**",1,1+F236))</f>
        <v>2</v>
      </c>
      <c r="G217" s="64" t="s">
        <v>44</v>
      </c>
      <c r="H217" s="20"/>
      <c r="I217" s="20"/>
      <c r="J217" s="20"/>
      <c r="K217" s="20"/>
      <c r="L217" s="76"/>
      <c r="M217" s="14" t="s">
        <v>68</v>
      </c>
      <c r="N217" s="17">
        <v>11</v>
      </c>
      <c r="O217" s="14"/>
      <c r="P217" s="20">
        <v>35</v>
      </c>
      <c r="Q217" s="14" t="s">
        <v>267</v>
      </c>
      <c r="R217" s="14" t="s">
        <v>268</v>
      </c>
      <c r="S217" s="14" t="s">
        <v>83</v>
      </c>
      <c r="T217" s="15" t="s">
        <v>76</v>
      </c>
      <c r="U217" s="21"/>
      <c r="V217" s="20"/>
      <c r="W217" s="23" t="str">
        <f>IF(ISBLANK(O217),IF(ISBLANK(V217),"",INDEX(Classes!$O$3:$O$17,MATCH(Results!V217,Classes!$N$3:$N$17,0),1)),"")</f>
        <v/>
      </c>
      <c r="X217" s="21"/>
      <c r="Y217" s="20" t="s">
        <v>47</v>
      </c>
      <c r="Z217" s="23">
        <f>IF(ISBLANK($O217),IF(ISBLANK(Y217),"",INDEX(Classes!$O$3:$O$17,MATCH(Results!Y217,Classes!$N$3:$N$17,0),1)),"")</f>
        <v>8</v>
      </c>
      <c r="AA217" s="21"/>
      <c r="AB217" s="20"/>
      <c r="AC217" s="23" t="str">
        <f>IF(ISBLANK($O217),IF(ISBLANK(AB217),"",INDEX(Classes!$O$3:$O$17,MATCH(Results!AB217,Classes!$N$3:$N$17,0),1)),"")</f>
        <v/>
      </c>
      <c r="AD217" s="24">
        <f t="shared" ref="AD217:AD236" si="130">SUM(W217,Z217,AC217)</f>
        <v>8</v>
      </c>
      <c r="AE217" s="22">
        <f>IF(AD217=0,"",RANK(AD217,$AD$217:$AD$236))</f>
        <v>3</v>
      </c>
      <c r="AF217" s="22" t="str">
        <f>IF(ISBLANK(O217),IF(COUNTIF(U217:AC217,"C")=0,"",COUNTIF(U217:AC217,"C")&amp;" Qs"),"")</f>
        <v/>
      </c>
    </row>
    <row r="218" spans="1:32" x14ac:dyDescent="0.25">
      <c r="A218" t="str">
        <f t="shared" si="126"/>
        <v>112</v>
      </c>
      <c r="B218" t="str">
        <f t="shared" si="127"/>
        <v>111</v>
      </c>
      <c r="C218" t="str">
        <f t="shared" si="128"/>
        <v>113</v>
      </c>
      <c r="D218" s="14">
        <f t="shared" si="129"/>
        <v>2</v>
      </c>
      <c r="E218" s="14">
        <f t="shared" ref="E218:E236" si="131">IF(ISBLANK(P218),E217,IF(H218="**",1,1+E217))</f>
        <v>1</v>
      </c>
      <c r="F218" s="15">
        <f t="shared" ref="F218:F236" si="132">IF(ISBLANK(P218),F217,IF(I218="**",1,1+F217))</f>
        <v>3</v>
      </c>
      <c r="G218" s="64"/>
      <c r="H218" s="20" t="s">
        <v>44</v>
      </c>
      <c r="I218" s="20"/>
      <c r="J218" s="20"/>
      <c r="K218" s="20"/>
      <c r="L218" s="76"/>
      <c r="M218" s="14" t="s">
        <v>68</v>
      </c>
      <c r="N218" s="17">
        <v>11</v>
      </c>
      <c r="O218" s="14"/>
      <c r="P218" s="20">
        <v>4</v>
      </c>
      <c r="Q218" s="14" t="s">
        <v>269</v>
      </c>
      <c r="R218" s="14" t="s">
        <v>270</v>
      </c>
      <c r="S218" s="14" t="s">
        <v>150</v>
      </c>
      <c r="T218" s="15" t="s">
        <v>76</v>
      </c>
      <c r="U218" s="21"/>
      <c r="V218" s="20" t="s">
        <v>45</v>
      </c>
      <c r="W218" s="23">
        <f>IF(ISBLANK(O218),IF(ISBLANK(V218),"",INDEX(Classes!$O$3:$O$17,MATCH(Results!V218,Classes!$N$3:$N$17,0),1)),"")</f>
        <v>10</v>
      </c>
      <c r="X218" s="21"/>
      <c r="Y218" s="20" t="s">
        <v>45</v>
      </c>
      <c r="Z218" s="23">
        <f>IF(ISBLANK($O218),IF(ISBLANK(Y218),"",INDEX(Classes!$O$3:$O$17,MATCH(Results!Y218,Classes!$N$3:$N$17,0),1)),"")</f>
        <v>10</v>
      </c>
      <c r="AA218" s="21"/>
      <c r="AB218" s="20" t="s">
        <v>45</v>
      </c>
      <c r="AC218" s="23">
        <f>IF(ISBLANK($O218),IF(ISBLANK(AB218),"",INDEX(Classes!$O$3:$O$17,MATCH(Results!AB218,Classes!$N$3:$N$17,0),1)),"")</f>
        <v>10</v>
      </c>
      <c r="AD218" s="24">
        <f t="shared" si="130"/>
        <v>30</v>
      </c>
      <c r="AE218" s="22">
        <f t="shared" ref="AE218:AE236" si="133">IF(AD218=0,"",RANK(AD218,$AD$217:$AD$236))</f>
        <v>1</v>
      </c>
      <c r="AF218" s="22" t="str">
        <f t="shared" ref="AF218:AF236" si="134">IF(ISBLANK(O218),IF(COUNTIF(U218:AC218,"C")=0,"",COUNTIF(U218:AC218,"C")&amp;" Qs"),"")</f>
        <v/>
      </c>
    </row>
    <row r="219" spans="1:32" x14ac:dyDescent="0.25">
      <c r="A219" t="str">
        <f t="shared" si="126"/>
        <v>113</v>
      </c>
      <c r="B219" t="str">
        <f t="shared" si="127"/>
        <v>112</v>
      </c>
      <c r="C219" t="str">
        <f t="shared" si="128"/>
        <v>111</v>
      </c>
      <c r="D219" s="14">
        <f t="shared" si="129"/>
        <v>3</v>
      </c>
      <c r="E219" s="14">
        <f t="shared" si="131"/>
        <v>2</v>
      </c>
      <c r="F219" s="15">
        <f t="shared" si="132"/>
        <v>1</v>
      </c>
      <c r="G219" s="64"/>
      <c r="H219" s="20"/>
      <c r="I219" s="20" t="s">
        <v>44</v>
      </c>
      <c r="J219" s="20"/>
      <c r="K219" s="20"/>
      <c r="L219" s="76"/>
      <c r="M219" s="14" t="s">
        <v>68</v>
      </c>
      <c r="N219" s="17">
        <v>11</v>
      </c>
      <c r="O219" s="14"/>
      <c r="P219" s="20">
        <v>29</v>
      </c>
      <c r="Q219" s="14" t="s">
        <v>271</v>
      </c>
      <c r="R219" s="14" t="s">
        <v>272</v>
      </c>
      <c r="S219" s="14" t="s">
        <v>70</v>
      </c>
      <c r="T219" s="15" t="s">
        <v>76</v>
      </c>
      <c r="U219" s="21"/>
      <c r="V219" s="20" t="s">
        <v>46</v>
      </c>
      <c r="W219" s="23">
        <f>IF(ISBLANK(O219),IF(ISBLANK(V219),"",INDEX(Classes!$O$3:$O$17,MATCH(Results!V219,Classes!$N$3:$N$17,0),1)),"")</f>
        <v>9</v>
      </c>
      <c r="X219" s="21"/>
      <c r="Y219" s="20" t="s">
        <v>46</v>
      </c>
      <c r="Z219" s="23">
        <f>IF(ISBLANK($O219),IF(ISBLANK(Y219),"",INDEX(Classes!$O$3:$O$17,MATCH(Results!Y219,Classes!$N$3:$N$17,0),1)),"")</f>
        <v>9</v>
      </c>
      <c r="AA219" s="21"/>
      <c r="AB219" s="20" t="s">
        <v>46</v>
      </c>
      <c r="AC219" s="23">
        <f>IF(ISBLANK($O219),IF(ISBLANK(AB219),"",INDEX(Classes!$O$3:$O$17,MATCH(Results!AB219,Classes!$N$3:$N$17,0),1)),"")</f>
        <v>9</v>
      </c>
      <c r="AD219" s="24">
        <f t="shared" si="130"/>
        <v>27</v>
      </c>
      <c r="AE219" s="22">
        <f t="shared" si="133"/>
        <v>2</v>
      </c>
      <c r="AF219" s="22" t="str">
        <f t="shared" si="134"/>
        <v/>
      </c>
    </row>
    <row r="220" spans="1:32" x14ac:dyDescent="0.25">
      <c r="A220" t="str">
        <f t="shared" si="126"/>
        <v>113</v>
      </c>
      <c r="B220" t="str">
        <f t="shared" si="127"/>
        <v>112</v>
      </c>
      <c r="C220" t="str">
        <f t="shared" si="128"/>
        <v>111</v>
      </c>
      <c r="D220" s="14">
        <f t="shared" si="129"/>
        <v>3</v>
      </c>
      <c r="E220" s="14">
        <f t="shared" si="131"/>
        <v>2</v>
      </c>
      <c r="F220" s="15">
        <f t="shared" si="132"/>
        <v>1</v>
      </c>
      <c r="G220" s="64"/>
      <c r="H220" s="20"/>
      <c r="I220" s="20"/>
      <c r="J220" s="20"/>
      <c r="K220" s="20"/>
      <c r="L220" s="76"/>
      <c r="M220" s="14"/>
      <c r="N220" s="17">
        <v>11</v>
      </c>
      <c r="O220" s="14"/>
      <c r="P220" s="20"/>
      <c r="Q220" s="14"/>
      <c r="R220" s="14"/>
      <c r="S220" s="14"/>
      <c r="T220" s="15" t="s">
        <v>76</v>
      </c>
      <c r="U220" s="21"/>
      <c r="V220" s="20"/>
      <c r="W220" s="23" t="str">
        <f>IF(ISBLANK(O220),IF(ISBLANK(V220),"",INDEX(Classes!$O$3:$O$17,MATCH(Results!V220,Classes!$N$3:$N$17,0),1)),"")</f>
        <v/>
      </c>
      <c r="X220" s="21"/>
      <c r="Y220" s="20"/>
      <c r="Z220" s="23" t="str">
        <f>IF(ISBLANK($O220),IF(ISBLANK(Y220),"",INDEX(Classes!$O$3:$O$17,MATCH(Results!Y220,Classes!$N$3:$N$17,0),1)),"")</f>
        <v/>
      </c>
      <c r="AA220" s="21"/>
      <c r="AB220" s="20"/>
      <c r="AC220" s="23" t="str">
        <f>IF(ISBLANK($O220),IF(ISBLANK(AB220),"",INDEX(Classes!$O$3:$O$17,MATCH(Results!AB220,Classes!$N$3:$N$17,0),1)),"")</f>
        <v/>
      </c>
      <c r="AD220" s="24">
        <f t="shared" si="130"/>
        <v>0</v>
      </c>
      <c r="AE220" s="22" t="str">
        <f t="shared" si="133"/>
        <v/>
      </c>
      <c r="AF220" s="22" t="str">
        <f t="shared" si="134"/>
        <v/>
      </c>
    </row>
    <row r="221" spans="1:32" hidden="1" outlineLevel="1" x14ac:dyDescent="0.25">
      <c r="A221" t="str">
        <f t="shared" si="126"/>
        <v>113</v>
      </c>
      <c r="B221" t="str">
        <f t="shared" si="127"/>
        <v>112</v>
      </c>
      <c r="C221" t="str">
        <f t="shared" si="128"/>
        <v>111</v>
      </c>
      <c r="D221" s="14">
        <f t="shared" si="129"/>
        <v>3</v>
      </c>
      <c r="E221" s="14">
        <f t="shared" si="131"/>
        <v>2</v>
      </c>
      <c r="F221" s="15">
        <f t="shared" si="132"/>
        <v>1</v>
      </c>
      <c r="G221" s="64"/>
      <c r="H221" s="20"/>
      <c r="I221" s="20"/>
      <c r="J221" s="20"/>
      <c r="K221" s="20"/>
      <c r="L221" s="73"/>
      <c r="M221" s="14"/>
      <c r="N221" s="17">
        <f t="shared" ref="N221:N236" si="135">N220</f>
        <v>11</v>
      </c>
      <c r="O221" s="14"/>
      <c r="P221" s="20"/>
      <c r="Q221" s="14"/>
      <c r="R221" s="14"/>
      <c r="S221" s="14"/>
      <c r="T221" s="15"/>
      <c r="U221" s="21"/>
      <c r="V221" s="20"/>
      <c r="W221" s="23" t="str">
        <f>IF(ISBLANK(O221),IF(ISBLANK(V221),"",INDEX(Classes!$O$3:$O$17,MATCH(Results!V221,Classes!$N$3:$N$17,0),1)),"")</f>
        <v/>
      </c>
      <c r="X221" s="21"/>
      <c r="Y221" s="20"/>
      <c r="Z221" s="23" t="str">
        <f>IF(ISBLANK(R221),IF(ISBLANK(Y221),"",INDEX(Classes!$O$3:$O$17,MATCH(Results!Y221,Classes!$N$3:$N$17,0),1)),"")</f>
        <v/>
      </c>
      <c r="AA221" s="21"/>
      <c r="AB221" s="20"/>
      <c r="AC221" s="23" t="str">
        <f>IF(ISBLANK(U221),IF(ISBLANK(AB221),"",INDEX(Classes!$O$3:$O$17,MATCH(Results!AB221,Classes!$N$3:$N$17,0),1)),"")</f>
        <v/>
      </c>
      <c r="AD221" s="24">
        <f t="shared" si="130"/>
        <v>0</v>
      </c>
      <c r="AE221" s="22" t="str">
        <f t="shared" si="133"/>
        <v/>
      </c>
      <c r="AF221" s="22" t="str">
        <f t="shared" si="134"/>
        <v/>
      </c>
    </row>
    <row r="222" spans="1:32" hidden="1" outlineLevel="1" x14ac:dyDescent="0.25">
      <c r="A222" t="str">
        <f t="shared" si="126"/>
        <v>113</v>
      </c>
      <c r="B222" t="str">
        <f t="shared" si="127"/>
        <v>112</v>
      </c>
      <c r="C222" t="str">
        <f t="shared" si="128"/>
        <v>111</v>
      </c>
      <c r="D222" s="14">
        <f t="shared" si="129"/>
        <v>3</v>
      </c>
      <c r="E222" s="14">
        <f t="shared" si="131"/>
        <v>2</v>
      </c>
      <c r="F222" s="15">
        <f t="shared" si="132"/>
        <v>1</v>
      </c>
      <c r="G222" s="64"/>
      <c r="H222" s="20"/>
      <c r="I222" s="20"/>
      <c r="J222" s="20"/>
      <c r="K222" s="20"/>
      <c r="L222" s="73"/>
      <c r="M222" s="14"/>
      <c r="N222" s="17">
        <f t="shared" si="135"/>
        <v>11</v>
      </c>
      <c r="O222" s="14"/>
      <c r="P222" s="14"/>
      <c r="Q222" s="14"/>
      <c r="R222" s="14"/>
      <c r="S222" s="14"/>
      <c r="T222" s="15"/>
      <c r="U222" s="21"/>
      <c r="V222" s="20"/>
      <c r="W222" s="23" t="str">
        <f>IF(ISBLANK(O222),IF(ISBLANK(V222),"",INDEX(Classes!$O$3:$O$17,MATCH(Results!V222,Classes!$N$3:$N$17,0),1)),"")</f>
        <v/>
      </c>
      <c r="X222" s="21"/>
      <c r="Y222" s="20"/>
      <c r="Z222" s="23" t="str">
        <f>IF(ISBLANK(R222),IF(ISBLANK(Y222),"",INDEX(Classes!$O$3:$O$17,MATCH(Results!Y222,Classes!$N$3:$N$17,0),1)),"")</f>
        <v/>
      </c>
      <c r="AA222" s="21"/>
      <c r="AB222" s="20"/>
      <c r="AC222" s="23" t="str">
        <f>IF(ISBLANK(U222),IF(ISBLANK(AB222),"",INDEX(Classes!$O$3:$O$17,MATCH(Results!AB222,Classes!$N$3:$N$17,0),1)),"")</f>
        <v/>
      </c>
      <c r="AD222" s="24">
        <f t="shared" si="130"/>
        <v>0</v>
      </c>
      <c r="AE222" s="22" t="str">
        <f t="shared" si="133"/>
        <v/>
      </c>
      <c r="AF222" s="22" t="str">
        <f t="shared" si="134"/>
        <v/>
      </c>
    </row>
    <row r="223" spans="1:32" hidden="1" outlineLevel="1" x14ac:dyDescent="0.25">
      <c r="A223" t="str">
        <f t="shared" si="126"/>
        <v>113</v>
      </c>
      <c r="B223" t="str">
        <f t="shared" si="127"/>
        <v>112</v>
      </c>
      <c r="C223" t="str">
        <f t="shared" si="128"/>
        <v>111</v>
      </c>
      <c r="D223" s="14">
        <f t="shared" si="129"/>
        <v>3</v>
      </c>
      <c r="E223" s="14">
        <f t="shared" si="131"/>
        <v>2</v>
      </c>
      <c r="F223" s="15">
        <f t="shared" si="132"/>
        <v>1</v>
      </c>
      <c r="G223" s="64"/>
      <c r="H223" s="20"/>
      <c r="I223" s="20"/>
      <c r="J223" s="20"/>
      <c r="K223" s="20"/>
      <c r="L223" s="73"/>
      <c r="M223" s="14"/>
      <c r="N223" s="17">
        <f t="shared" si="135"/>
        <v>11</v>
      </c>
      <c r="O223" s="14"/>
      <c r="P223" s="14"/>
      <c r="Q223" s="14"/>
      <c r="R223" s="14"/>
      <c r="S223" s="14"/>
      <c r="T223" s="15"/>
      <c r="U223" s="21"/>
      <c r="V223" s="20"/>
      <c r="W223" s="23" t="str">
        <f>IF(ISBLANK(O223),IF(ISBLANK(V223),"",INDEX(Classes!$O$3:$O$17,MATCH(Results!V223,Classes!$N$3:$N$17,0),1)),"")</f>
        <v/>
      </c>
      <c r="X223" s="21"/>
      <c r="Y223" s="20"/>
      <c r="Z223" s="23" t="str">
        <f>IF(ISBLANK(R223),IF(ISBLANK(Y223),"",INDEX(Classes!$O$3:$O$17,MATCH(Results!Y223,Classes!$N$3:$N$17,0),1)),"")</f>
        <v/>
      </c>
      <c r="AA223" s="21"/>
      <c r="AB223" s="20"/>
      <c r="AC223" s="23" t="str">
        <f>IF(ISBLANK(U223),IF(ISBLANK(AB223),"",INDEX(Classes!$O$3:$O$17,MATCH(Results!AB223,Classes!$N$3:$N$17,0),1)),"")</f>
        <v/>
      </c>
      <c r="AD223" s="24">
        <f t="shared" si="130"/>
        <v>0</v>
      </c>
      <c r="AE223" s="22" t="str">
        <f t="shared" si="133"/>
        <v/>
      </c>
      <c r="AF223" s="22" t="str">
        <f t="shared" si="134"/>
        <v/>
      </c>
    </row>
    <row r="224" spans="1:32" hidden="1" outlineLevel="1" x14ac:dyDescent="0.25">
      <c r="A224" t="str">
        <f t="shared" si="126"/>
        <v>113</v>
      </c>
      <c r="B224" t="str">
        <f t="shared" si="127"/>
        <v>112</v>
      </c>
      <c r="C224" t="str">
        <f t="shared" si="128"/>
        <v>111</v>
      </c>
      <c r="D224" s="14">
        <f t="shared" si="129"/>
        <v>3</v>
      </c>
      <c r="E224" s="14">
        <f t="shared" si="131"/>
        <v>2</v>
      </c>
      <c r="F224" s="15">
        <f t="shared" si="132"/>
        <v>1</v>
      </c>
      <c r="G224" s="64"/>
      <c r="H224" s="20"/>
      <c r="I224" s="20"/>
      <c r="J224" s="20"/>
      <c r="K224" s="20"/>
      <c r="L224" s="73"/>
      <c r="M224" s="14"/>
      <c r="N224" s="17">
        <f t="shared" si="135"/>
        <v>11</v>
      </c>
      <c r="O224" s="14"/>
      <c r="P224" s="14"/>
      <c r="Q224" s="14"/>
      <c r="R224" s="14"/>
      <c r="S224" s="14"/>
      <c r="T224" s="15"/>
      <c r="U224" s="21"/>
      <c r="V224" s="20"/>
      <c r="W224" s="23" t="str">
        <f>IF(ISBLANK(O224),IF(ISBLANK(V224),"",INDEX(Classes!$O$3:$O$17,MATCH(Results!V224,Classes!$N$3:$N$17,0),1)),"")</f>
        <v/>
      </c>
      <c r="X224" s="21"/>
      <c r="Y224" s="20"/>
      <c r="Z224" s="23" t="str">
        <f>IF(ISBLANK(R224),IF(ISBLANK(Y224),"",INDEX(Classes!$O$3:$O$17,MATCH(Results!Y224,Classes!$N$3:$N$17,0),1)),"")</f>
        <v/>
      </c>
      <c r="AA224" s="21"/>
      <c r="AB224" s="20"/>
      <c r="AC224" s="23" t="str">
        <f>IF(ISBLANK(U224),IF(ISBLANK(AB224),"",INDEX(Classes!$O$3:$O$17,MATCH(Results!AB224,Classes!$N$3:$N$17,0),1)),"")</f>
        <v/>
      </c>
      <c r="AD224" s="24">
        <f t="shared" si="130"/>
        <v>0</v>
      </c>
      <c r="AE224" s="22" t="str">
        <f t="shared" si="133"/>
        <v/>
      </c>
      <c r="AF224" s="22" t="str">
        <f t="shared" si="134"/>
        <v/>
      </c>
    </row>
    <row r="225" spans="1:32" hidden="1" outlineLevel="1" x14ac:dyDescent="0.25">
      <c r="A225" t="str">
        <f t="shared" si="126"/>
        <v>113</v>
      </c>
      <c r="B225" t="str">
        <f t="shared" si="127"/>
        <v>112</v>
      </c>
      <c r="C225" t="str">
        <f t="shared" si="128"/>
        <v>111</v>
      </c>
      <c r="D225" s="14">
        <f t="shared" si="129"/>
        <v>3</v>
      </c>
      <c r="E225" s="14">
        <f t="shared" si="131"/>
        <v>2</v>
      </c>
      <c r="F225" s="15">
        <f t="shared" si="132"/>
        <v>1</v>
      </c>
      <c r="G225" s="64"/>
      <c r="H225" s="20"/>
      <c r="I225" s="20"/>
      <c r="J225" s="20"/>
      <c r="K225" s="20"/>
      <c r="L225" s="73"/>
      <c r="M225" s="14"/>
      <c r="N225" s="17">
        <f t="shared" si="135"/>
        <v>11</v>
      </c>
      <c r="O225" s="14"/>
      <c r="P225" s="14"/>
      <c r="Q225" s="14"/>
      <c r="R225" s="14"/>
      <c r="S225" s="14"/>
      <c r="T225" s="15"/>
      <c r="U225" s="21"/>
      <c r="V225" s="20"/>
      <c r="W225" s="23" t="str">
        <f>IF(ISBLANK(O225),IF(ISBLANK(V225),"",INDEX(Classes!$O$3:$O$17,MATCH(Results!V225,Classes!$N$3:$N$17,0),1)),"")</f>
        <v/>
      </c>
      <c r="X225" s="21"/>
      <c r="Y225" s="20"/>
      <c r="Z225" s="23" t="str">
        <f>IF(ISBLANK(R225),IF(ISBLANK(Y225),"",INDEX(Classes!$O$3:$O$17,MATCH(Results!Y225,Classes!$N$3:$N$17,0),1)),"")</f>
        <v/>
      </c>
      <c r="AA225" s="21"/>
      <c r="AB225" s="20"/>
      <c r="AC225" s="23" t="str">
        <f>IF(ISBLANK(U225),IF(ISBLANK(AB225),"",INDEX(Classes!$O$3:$O$17,MATCH(Results!AB225,Classes!$N$3:$N$17,0),1)),"")</f>
        <v/>
      </c>
      <c r="AD225" s="24">
        <f t="shared" si="130"/>
        <v>0</v>
      </c>
      <c r="AE225" s="22" t="str">
        <f t="shared" si="133"/>
        <v/>
      </c>
      <c r="AF225" s="22" t="str">
        <f t="shared" si="134"/>
        <v/>
      </c>
    </row>
    <row r="226" spans="1:32" hidden="1" outlineLevel="1" x14ac:dyDescent="0.25">
      <c r="A226" t="str">
        <f t="shared" si="126"/>
        <v>113</v>
      </c>
      <c r="B226" t="str">
        <f t="shared" si="127"/>
        <v>112</v>
      </c>
      <c r="C226" t="str">
        <f t="shared" si="128"/>
        <v>111</v>
      </c>
      <c r="D226" s="14">
        <f t="shared" si="129"/>
        <v>3</v>
      </c>
      <c r="E226" s="14">
        <f t="shared" si="131"/>
        <v>2</v>
      </c>
      <c r="F226" s="15">
        <f t="shared" si="132"/>
        <v>1</v>
      </c>
      <c r="G226" s="64"/>
      <c r="H226" s="20"/>
      <c r="I226" s="20"/>
      <c r="J226" s="20"/>
      <c r="K226" s="20"/>
      <c r="L226" s="73"/>
      <c r="M226" s="14"/>
      <c r="N226" s="17">
        <f t="shared" si="135"/>
        <v>11</v>
      </c>
      <c r="O226" s="14"/>
      <c r="P226" s="14"/>
      <c r="Q226" s="14"/>
      <c r="R226" s="14"/>
      <c r="S226" s="14"/>
      <c r="T226" s="15"/>
      <c r="U226" s="21"/>
      <c r="V226" s="20"/>
      <c r="W226" s="23" t="str">
        <f>IF(ISBLANK(O226),IF(ISBLANK(V226),"",INDEX(Classes!$O$3:$O$17,MATCH(Results!V226,Classes!$N$3:$N$17,0),1)),"")</f>
        <v/>
      </c>
      <c r="X226" s="21"/>
      <c r="Y226" s="20"/>
      <c r="Z226" s="23" t="str">
        <f>IF(ISBLANK(R226),IF(ISBLANK(Y226),"",INDEX(Classes!$O$3:$O$17,MATCH(Results!Y226,Classes!$N$3:$N$17,0),1)),"")</f>
        <v/>
      </c>
      <c r="AA226" s="21"/>
      <c r="AB226" s="20"/>
      <c r="AC226" s="23" t="str">
        <f>IF(ISBLANK(U226),IF(ISBLANK(AB226),"",INDEX(Classes!$O$3:$O$17,MATCH(Results!AB226,Classes!$N$3:$N$17,0),1)),"")</f>
        <v/>
      </c>
      <c r="AD226" s="24">
        <f t="shared" si="130"/>
        <v>0</v>
      </c>
      <c r="AE226" s="22" t="str">
        <f t="shared" si="133"/>
        <v/>
      </c>
      <c r="AF226" s="22" t="str">
        <f t="shared" si="134"/>
        <v/>
      </c>
    </row>
    <row r="227" spans="1:32" hidden="1" outlineLevel="1" x14ac:dyDescent="0.25">
      <c r="A227" t="str">
        <f t="shared" si="126"/>
        <v>113</v>
      </c>
      <c r="B227" t="str">
        <f t="shared" si="127"/>
        <v>112</v>
      </c>
      <c r="C227" t="str">
        <f t="shared" si="128"/>
        <v>111</v>
      </c>
      <c r="D227" s="14">
        <f t="shared" si="129"/>
        <v>3</v>
      </c>
      <c r="E227" s="14">
        <f t="shared" si="131"/>
        <v>2</v>
      </c>
      <c r="F227" s="15">
        <f t="shared" si="132"/>
        <v>1</v>
      </c>
      <c r="G227" s="64"/>
      <c r="H227" s="20"/>
      <c r="I227" s="20"/>
      <c r="J227" s="20"/>
      <c r="K227" s="20"/>
      <c r="L227" s="73"/>
      <c r="M227" s="14"/>
      <c r="N227" s="17">
        <f t="shared" si="135"/>
        <v>11</v>
      </c>
      <c r="O227" s="14"/>
      <c r="P227" s="14"/>
      <c r="Q227" s="14"/>
      <c r="R227" s="14"/>
      <c r="S227" s="14"/>
      <c r="T227" s="15"/>
      <c r="U227" s="21"/>
      <c r="V227" s="20"/>
      <c r="W227" s="23" t="str">
        <f>IF(ISBLANK(O227),IF(ISBLANK(V227),"",INDEX(Classes!$O$3:$O$17,MATCH(Results!V227,Classes!$N$3:$N$17,0),1)),"")</f>
        <v/>
      </c>
      <c r="X227" s="21"/>
      <c r="Y227" s="20"/>
      <c r="Z227" s="23" t="str">
        <f>IF(ISBLANK(R227),IF(ISBLANK(Y227),"",INDEX(Classes!$O$3:$O$17,MATCH(Results!Y227,Classes!$N$3:$N$17,0),1)),"")</f>
        <v/>
      </c>
      <c r="AA227" s="21"/>
      <c r="AB227" s="20"/>
      <c r="AC227" s="23" t="str">
        <f>IF(ISBLANK(U227),IF(ISBLANK(AB227),"",INDEX(Classes!$O$3:$O$17,MATCH(Results!AB227,Classes!$N$3:$N$17,0),1)),"")</f>
        <v/>
      </c>
      <c r="AD227" s="24">
        <f t="shared" si="130"/>
        <v>0</v>
      </c>
      <c r="AE227" s="22" t="str">
        <f t="shared" si="133"/>
        <v/>
      </c>
      <c r="AF227" s="22" t="str">
        <f t="shared" si="134"/>
        <v/>
      </c>
    </row>
    <row r="228" spans="1:32" hidden="1" outlineLevel="1" x14ac:dyDescent="0.25">
      <c r="A228" t="str">
        <f t="shared" si="126"/>
        <v>113</v>
      </c>
      <c r="B228" t="str">
        <f t="shared" si="127"/>
        <v>112</v>
      </c>
      <c r="C228" t="str">
        <f t="shared" si="128"/>
        <v>111</v>
      </c>
      <c r="D228" s="14">
        <f t="shared" si="129"/>
        <v>3</v>
      </c>
      <c r="E228" s="14">
        <f t="shared" si="131"/>
        <v>2</v>
      </c>
      <c r="F228" s="15">
        <f t="shared" si="132"/>
        <v>1</v>
      </c>
      <c r="G228" s="64"/>
      <c r="H228" s="20"/>
      <c r="I228" s="20"/>
      <c r="J228" s="20"/>
      <c r="K228" s="20"/>
      <c r="L228" s="73"/>
      <c r="M228" s="14"/>
      <c r="N228" s="17">
        <f t="shared" si="135"/>
        <v>11</v>
      </c>
      <c r="O228" s="14"/>
      <c r="P228" s="14"/>
      <c r="Q228" s="14"/>
      <c r="R228" s="14"/>
      <c r="S228" s="14"/>
      <c r="T228" s="15"/>
      <c r="U228" s="21"/>
      <c r="V228" s="20"/>
      <c r="W228" s="23" t="str">
        <f>IF(ISBLANK(O228),IF(ISBLANK(V228),"",INDEX(Classes!$O$3:$O$17,MATCH(Results!V228,Classes!$N$3:$N$17,0),1)),"")</f>
        <v/>
      </c>
      <c r="X228" s="21"/>
      <c r="Y228" s="20"/>
      <c r="Z228" s="23" t="str">
        <f>IF(ISBLANK(R228),IF(ISBLANK(Y228),"",INDEX(Classes!$O$3:$O$17,MATCH(Results!Y228,Classes!$N$3:$N$17,0),1)),"")</f>
        <v/>
      </c>
      <c r="AA228" s="21"/>
      <c r="AB228" s="20"/>
      <c r="AC228" s="23" t="str">
        <f>IF(ISBLANK(U228),IF(ISBLANK(AB228),"",INDEX(Classes!$O$3:$O$17,MATCH(Results!AB228,Classes!$N$3:$N$17,0),1)),"")</f>
        <v/>
      </c>
      <c r="AD228" s="24">
        <f t="shared" si="130"/>
        <v>0</v>
      </c>
      <c r="AE228" s="22" t="str">
        <f t="shared" si="133"/>
        <v/>
      </c>
      <c r="AF228" s="22" t="str">
        <f t="shared" si="134"/>
        <v/>
      </c>
    </row>
    <row r="229" spans="1:32" hidden="1" outlineLevel="1" x14ac:dyDescent="0.25">
      <c r="A229" t="str">
        <f t="shared" si="126"/>
        <v>113</v>
      </c>
      <c r="B229" t="str">
        <f t="shared" si="127"/>
        <v>112</v>
      </c>
      <c r="C229" t="str">
        <f t="shared" si="128"/>
        <v>111</v>
      </c>
      <c r="D229" s="14">
        <f t="shared" si="129"/>
        <v>3</v>
      </c>
      <c r="E229" s="14">
        <f t="shared" si="131"/>
        <v>2</v>
      </c>
      <c r="F229" s="15">
        <f t="shared" si="132"/>
        <v>1</v>
      </c>
      <c r="G229" s="64"/>
      <c r="H229" s="20"/>
      <c r="I229" s="20"/>
      <c r="J229" s="20"/>
      <c r="K229" s="20"/>
      <c r="L229" s="73"/>
      <c r="M229" s="14"/>
      <c r="N229" s="17">
        <f t="shared" si="135"/>
        <v>11</v>
      </c>
      <c r="O229" s="14"/>
      <c r="P229" s="14"/>
      <c r="Q229" s="14"/>
      <c r="R229" s="14"/>
      <c r="S229" s="14"/>
      <c r="T229" s="15"/>
      <c r="U229" s="21"/>
      <c r="V229" s="20"/>
      <c r="W229" s="23" t="str">
        <f>IF(ISBLANK(O229),IF(ISBLANK(V229),"",INDEX(Classes!$O$3:$O$17,MATCH(Results!V229,Classes!$N$3:$N$17,0),1)),"")</f>
        <v/>
      </c>
      <c r="X229" s="21"/>
      <c r="Y229" s="20"/>
      <c r="Z229" s="23" t="str">
        <f>IF(ISBLANK(R229),IF(ISBLANK(Y229),"",INDEX(Classes!$O$3:$O$17,MATCH(Results!Y229,Classes!$N$3:$N$17,0),1)),"")</f>
        <v/>
      </c>
      <c r="AA229" s="21"/>
      <c r="AB229" s="20"/>
      <c r="AC229" s="23" t="str">
        <f>IF(ISBLANK(U229),IF(ISBLANK(AB229),"",INDEX(Classes!$O$3:$O$17,MATCH(Results!AB229,Classes!$N$3:$N$17,0),1)),"")</f>
        <v/>
      </c>
      <c r="AD229" s="24">
        <f t="shared" si="130"/>
        <v>0</v>
      </c>
      <c r="AE229" s="22" t="str">
        <f t="shared" si="133"/>
        <v/>
      </c>
      <c r="AF229" s="22" t="str">
        <f t="shared" si="134"/>
        <v/>
      </c>
    </row>
    <row r="230" spans="1:32" hidden="1" outlineLevel="1" x14ac:dyDescent="0.25">
      <c r="A230" t="str">
        <f t="shared" si="126"/>
        <v>113</v>
      </c>
      <c r="B230" t="str">
        <f t="shared" si="127"/>
        <v>112</v>
      </c>
      <c r="C230" t="str">
        <f t="shared" si="128"/>
        <v>111</v>
      </c>
      <c r="D230" s="14">
        <f t="shared" si="129"/>
        <v>3</v>
      </c>
      <c r="E230" s="14">
        <f t="shared" si="131"/>
        <v>2</v>
      </c>
      <c r="F230" s="15">
        <f t="shared" si="132"/>
        <v>1</v>
      </c>
      <c r="G230" s="64"/>
      <c r="H230" s="20"/>
      <c r="I230" s="20"/>
      <c r="J230" s="20"/>
      <c r="K230" s="20"/>
      <c r="L230" s="73"/>
      <c r="M230" s="14"/>
      <c r="N230" s="17">
        <f t="shared" si="135"/>
        <v>11</v>
      </c>
      <c r="O230" s="14"/>
      <c r="P230" s="14"/>
      <c r="Q230" s="14"/>
      <c r="R230" s="14"/>
      <c r="S230" s="14"/>
      <c r="T230" s="15"/>
      <c r="U230" s="21"/>
      <c r="V230" s="20"/>
      <c r="W230" s="23" t="str">
        <f>IF(ISBLANK(O230),IF(ISBLANK(V230),"",INDEX(Classes!$O$3:$O$17,MATCH(Results!V230,Classes!$N$3:$N$17,0),1)),"")</f>
        <v/>
      </c>
      <c r="X230" s="21"/>
      <c r="Y230" s="20"/>
      <c r="Z230" s="23" t="str">
        <f>IF(ISBLANK(R230),IF(ISBLANK(Y230),"",INDEX(Classes!$O$3:$O$17,MATCH(Results!Y230,Classes!$N$3:$N$17,0),1)),"")</f>
        <v/>
      </c>
      <c r="AA230" s="21"/>
      <c r="AB230" s="20"/>
      <c r="AC230" s="23" t="str">
        <f>IF(ISBLANK(U230),IF(ISBLANK(AB230),"",INDEX(Classes!$O$3:$O$17,MATCH(Results!AB230,Classes!$N$3:$N$17,0),1)),"")</f>
        <v/>
      </c>
      <c r="AD230" s="24">
        <f t="shared" si="130"/>
        <v>0</v>
      </c>
      <c r="AE230" s="22" t="str">
        <f t="shared" si="133"/>
        <v/>
      </c>
      <c r="AF230" s="22" t="str">
        <f t="shared" si="134"/>
        <v/>
      </c>
    </row>
    <row r="231" spans="1:32" hidden="1" outlineLevel="1" x14ac:dyDescent="0.25">
      <c r="A231" t="str">
        <f t="shared" si="126"/>
        <v>113</v>
      </c>
      <c r="B231" t="str">
        <f t="shared" si="127"/>
        <v>112</v>
      </c>
      <c r="C231" t="str">
        <f t="shared" si="128"/>
        <v>111</v>
      </c>
      <c r="D231" s="14">
        <f t="shared" si="129"/>
        <v>3</v>
      </c>
      <c r="E231" s="14">
        <f t="shared" si="131"/>
        <v>2</v>
      </c>
      <c r="F231" s="15">
        <f t="shared" si="132"/>
        <v>1</v>
      </c>
      <c r="G231" s="64"/>
      <c r="H231" s="20"/>
      <c r="I231" s="20"/>
      <c r="J231" s="20"/>
      <c r="K231" s="20"/>
      <c r="L231" s="73"/>
      <c r="M231" s="14"/>
      <c r="N231" s="17">
        <f t="shared" si="135"/>
        <v>11</v>
      </c>
      <c r="O231" s="14"/>
      <c r="P231" s="14"/>
      <c r="Q231" s="14"/>
      <c r="R231" s="14"/>
      <c r="S231" s="14"/>
      <c r="T231" s="15"/>
      <c r="U231" s="21"/>
      <c r="V231" s="20"/>
      <c r="W231" s="23" t="str">
        <f>IF(ISBLANK(O231),IF(ISBLANK(V231),"",INDEX(Classes!$O$3:$O$17,MATCH(Results!V231,Classes!$N$3:$N$17,0),1)),"")</f>
        <v/>
      </c>
      <c r="X231" s="21"/>
      <c r="Y231" s="20"/>
      <c r="Z231" s="23" t="str">
        <f>IF(ISBLANK(R231),IF(ISBLANK(Y231),"",INDEX(Classes!$O$3:$O$17,MATCH(Results!Y231,Classes!$N$3:$N$17,0),1)),"")</f>
        <v/>
      </c>
      <c r="AA231" s="21"/>
      <c r="AB231" s="20"/>
      <c r="AC231" s="23" t="str">
        <f>IF(ISBLANK(U231),IF(ISBLANK(AB231),"",INDEX(Classes!$O$3:$O$17,MATCH(Results!AB231,Classes!$N$3:$N$17,0),1)),"")</f>
        <v/>
      </c>
      <c r="AD231" s="24">
        <f t="shared" si="130"/>
        <v>0</v>
      </c>
      <c r="AE231" s="22" t="str">
        <f t="shared" si="133"/>
        <v/>
      </c>
      <c r="AF231" s="22" t="str">
        <f t="shared" si="134"/>
        <v/>
      </c>
    </row>
    <row r="232" spans="1:32" hidden="1" outlineLevel="1" x14ac:dyDescent="0.25">
      <c r="A232" t="str">
        <f t="shared" si="126"/>
        <v>113</v>
      </c>
      <c r="B232" t="str">
        <f t="shared" si="127"/>
        <v>112</v>
      </c>
      <c r="C232" t="str">
        <f t="shared" si="128"/>
        <v>111</v>
      </c>
      <c r="D232" s="14">
        <f t="shared" si="129"/>
        <v>3</v>
      </c>
      <c r="E232" s="14">
        <f t="shared" si="131"/>
        <v>2</v>
      </c>
      <c r="F232" s="15">
        <f t="shared" si="132"/>
        <v>1</v>
      </c>
      <c r="G232" s="64"/>
      <c r="H232" s="20"/>
      <c r="I232" s="20"/>
      <c r="J232" s="20"/>
      <c r="K232" s="20"/>
      <c r="L232" s="73"/>
      <c r="M232" s="14"/>
      <c r="N232" s="17">
        <f t="shared" si="135"/>
        <v>11</v>
      </c>
      <c r="O232" s="14"/>
      <c r="P232" s="14"/>
      <c r="Q232" s="14"/>
      <c r="R232" s="14"/>
      <c r="S232" s="14"/>
      <c r="T232" s="15"/>
      <c r="U232" s="21"/>
      <c r="V232" s="20"/>
      <c r="W232" s="23" t="str">
        <f>IF(ISBLANK(O232),IF(ISBLANK(V232),"",INDEX(Classes!$O$3:$O$17,MATCH(Results!V232,Classes!$N$3:$N$17,0),1)),"")</f>
        <v/>
      </c>
      <c r="X232" s="21"/>
      <c r="Y232" s="20"/>
      <c r="Z232" s="23" t="str">
        <f>IF(ISBLANK(R232),IF(ISBLANK(Y232),"",INDEX(Classes!$O$3:$O$17,MATCH(Results!Y232,Classes!$N$3:$N$17,0),1)),"")</f>
        <v/>
      </c>
      <c r="AA232" s="21"/>
      <c r="AB232" s="20"/>
      <c r="AC232" s="23" t="str">
        <f>IF(ISBLANK(U232),IF(ISBLANK(AB232),"",INDEX(Classes!$O$3:$O$17,MATCH(Results!AB232,Classes!$N$3:$N$17,0),1)),"")</f>
        <v/>
      </c>
      <c r="AD232" s="24">
        <f t="shared" si="130"/>
        <v>0</v>
      </c>
      <c r="AE232" s="22" t="str">
        <f t="shared" si="133"/>
        <v/>
      </c>
      <c r="AF232" s="22" t="str">
        <f t="shared" si="134"/>
        <v/>
      </c>
    </row>
    <row r="233" spans="1:32" hidden="1" outlineLevel="1" x14ac:dyDescent="0.25">
      <c r="A233" t="str">
        <f t="shared" si="126"/>
        <v>113</v>
      </c>
      <c r="B233" t="str">
        <f t="shared" si="127"/>
        <v>112</v>
      </c>
      <c r="C233" t="str">
        <f t="shared" si="128"/>
        <v>111</v>
      </c>
      <c r="D233" s="14">
        <f t="shared" si="129"/>
        <v>3</v>
      </c>
      <c r="E233" s="14">
        <f t="shared" si="131"/>
        <v>2</v>
      </c>
      <c r="F233" s="15">
        <f t="shared" si="132"/>
        <v>1</v>
      </c>
      <c r="G233" s="64"/>
      <c r="H233" s="20"/>
      <c r="I233" s="20"/>
      <c r="J233" s="20"/>
      <c r="K233" s="20"/>
      <c r="L233" s="73"/>
      <c r="M233" s="14"/>
      <c r="N233" s="17">
        <f t="shared" si="135"/>
        <v>11</v>
      </c>
      <c r="O233" s="14"/>
      <c r="P233" s="14"/>
      <c r="Q233" s="14"/>
      <c r="R233" s="14"/>
      <c r="S233" s="14"/>
      <c r="T233" s="15"/>
      <c r="U233" s="21"/>
      <c r="V233" s="20"/>
      <c r="W233" s="23" t="str">
        <f>IF(ISBLANK(O233),IF(ISBLANK(V233),"",INDEX(Classes!$O$3:$O$17,MATCH(Results!V233,Classes!$N$3:$N$17,0),1)),"")</f>
        <v/>
      </c>
      <c r="X233" s="21"/>
      <c r="Y233" s="20"/>
      <c r="Z233" s="23" t="str">
        <f>IF(ISBLANK(R233),IF(ISBLANK(Y233),"",INDEX(Classes!$O$3:$O$17,MATCH(Results!Y233,Classes!$N$3:$N$17,0),1)),"")</f>
        <v/>
      </c>
      <c r="AA233" s="21"/>
      <c r="AB233" s="20"/>
      <c r="AC233" s="23" t="str">
        <f>IF(ISBLANK(U233),IF(ISBLANK(AB233),"",INDEX(Classes!$O$3:$O$17,MATCH(Results!AB233,Classes!$N$3:$N$17,0),1)),"")</f>
        <v/>
      </c>
      <c r="AD233" s="24">
        <f t="shared" si="130"/>
        <v>0</v>
      </c>
      <c r="AE233" s="22" t="str">
        <f t="shared" si="133"/>
        <v/>
      </c>
      <c r="AF233" s="22" t="str">
        <f t="shared" si="134"/>
        <v/>
      </c>
    </row>
    <row r="234" spans="1:32" hidden="1" outlineLevel="1" x14ac:dyDescent="0.25">
      <c r="A234" t="str">
        <f t="shared" si="126"/>
        <v>113</v>
      </c>
      <c r="B234" t="str">
        <f t="shared" si="127"/>
        <v>112</v>
      </c>
      <c r="C234" t="str">
        <f t="shared" si="128"/>
        <v>111</v>
      </c>
      <c r="D234" s="14">
        <f t="shared" si="129"/>
        <v>3</v>
      </c>
      <c r="E234" s="14">
        <f t="shared" si="131"/>
        <v>2</v>
      </c>
      <c r="F234" s="15">
        <f t="shared" si="132"/>
        <v>1</v>
      </c>
      <c r="G234" s="64"/>
      <c r="H234" s="20"/>
      <c r="I234" s="20"/>
      <c r="J234" s="20"/>
      <c r="K234" s="20"/>
      <c r="L234" s="73"/>
      <c r="M234" s="14"/>
      <c r="N234" s="17">
        <f t="shared" si="135"/>
        <v>11</v>
      </c>
      <c r="O234" s="14"/>
      <c r="P234" s="14"/>
      <c r="Q234" s="14"/>
      <c r="R234" s="14"/>
      <c r="S234" s="14"/>
      <c r="T234" s="15"/>
      <c r="U234" s="21"/>
      <c r="V234" s="20"/>
      <c r="W234" s="23" t="str">
        <f>IF(ISBLANK(O234),IF(ISBLANK(V234),"",INDEX(Classes!$O$3:$O$17,MATCH(Results!V234,Classes!$N$3:$N$17,0),1)),"")</f>
        <v/>
      </c>
      <c r="X234" s="21"/>
      <c r="Y234" s="20"/>
      <c r="Z234" s="23" t="str">
        <f>IF(ISBLANK(R234),IF(ISBLANK(Y234),"",INDEX(Classes!$O$3:$O$17,MATCH(Results!Y234,Classes!$N$3:$N$17,0),1)),"")</f>
        <v/>
      </c>
      <c r="AA234" s="21"/>
      <c r="AB234" s="20"/>
      <c r="AC234" s="23" t="str">
        <f>IF(ISBLANK(U234),IF(ISBLANK(AB234),"",INDEX(Classes!$O$3:$O$17,MATCH(Results!AB234,Classes!$N$3:$N$17,0),1)),"")</f>
        <v/>
      </c>
      <c r="AD234" s="24">
        <f t="shared" si="130"/>
        <v>0</v>
      </c>
      <c r="AE234" s="22" t="str">
        <f t="shared" si="133"/>
        <v/>
      </c>
      <c r="AF234" s="22" t="str">
        <f t="shared" si="134"/>
        <v/>
      </c>
    </row>
    <row r="235" spans="1:32" hidden="1" outlineLevel="1" x14ac:dyDescent="0.25">
      <c r="A235" t="str">
        <f t="shared" si="126"/>
        <v>113</v>
      </c>
      <c r="B235" t="str">
        <f t="shared" si="127"/>
        <v>112</v>
      </c>
      <c r="C235" t="str">
        <f t="shared" si="128"/>
        <v>111</v>
      </c>
      <c r="D235" s="14">
        <f t="shared" si="129"/>
        <v>3</v>
      </c>
      <c r="E235" s="14">
        <f t="shared" si="131"/>
        <v>2</v>
      </c>
      <c r="F235" s="15">
        <f t="shared" si="132"/>
        <v>1</v>
      </c>
      <c r="G235" s="64"/>
      <c r="H235" s="20"/>
      <c r="I235" s="20"/>
      <c r="J235" s="20"/>
      <c r="K235" s="20"/>
      <c r="L235" s="73"/>
      <c r="M235" s="14"/>
      <c r="N235" s="17">
        <f t="shared" si="135"/>
        <v>11</v>
      </c>
      <c r="O235" s="14"/>
      <c r="P235" s="14"/>
      <c r="Q235" s="14"/>
      <c r="R235" s="14"/>
      <c r="S235" s="14"/>
      <c r="T235" s="15"/>
      <c r="U235" s="21"/>
      <c r="V235" s="20"/>
      <c r="W235" s="23" t="str">
        <f>IF(ISBLANK(O235),IF(ISBLANK(V235),"",INDEX(Classes!$O$3:$O$17,MATCH(Results!V235,Classes!$N$3:$N$17,0),1)),"")</f>
        <v/>
      </c>
      <c r="X235" s="21"/>
      <c r="Y235" s="20"/>
      <c r="Z235" s="23" t="str">
        <f>IF(ISBLANK(R235),IF(ISBLANK(Y235),"",INDEX(Classes!$O$3:$O$17,MATCH(Results!Y235,Classes!$N$3:$N$17,0),1)),"")</f>
        <v/>
      </c>
      <c r="AA235" s="21"/>
      <c r="AB235" s="20"/>
      <c r="AC235" s="23" t="str">
        <f>IF(ISBLANK(U235),IF(ISBLANK(AB235),"",INDEX(Classes!$O$3:$O$17,MATCH(Results!AB235,Classes!$N$3:$N$17,0),1)),"")</f>
        <v/>
      </c>
      <c r="AD235" s="24">
        <f t="shared" si="130"/>
        <v>0</v>
      </c>
      <c r="AE235" s="22" t="str">
        <f t="shared" si="133"/>
        <v/>
      </c>
      <c r="AF235" s="22" t="str">
        <f t="shared" si="134"/>
        <v/>
      </c>
    </row>
    <row r="236" spans="1:32" hidden="1" outlineLevel="1" x14ac:dyDescent="0.25">
      <c r="A236" t="str">
        <f t="shared" si="126"/>
        <v>113</v>
      </c>
      <c r="B236" t="str">
        <f t="shared" si="127"/>
        <v>112</v>
      </c>
      <c r="C236" t="str">
        <f t="shared" si="128"/>
        <v>111</v>
      </c>
      <c r="D236" s="14">
        <f t="shared" si="129"/>
        <v>3</v>
      </c>
      <c r="E236" s="14">
        <f t="shared" si="131"/>
        <v>2</v>
      </c>
      <c r="F236" s="15">
        <f t="shared" si="132"/>
        <v>1</v>
      </c>
      <c r="G236" s="64"/>
      <c r="H236" s="20"/>
      <c r="I236" s="20"/>
      <c r="J236" s="20"/>
      <c r="K236" s="20"/>
      <c r="L236" s="73"/>
      <c r="M236" s="14"/>
      <c r="N236" s="17">
        <f t="shared" si="135"/>
        <v>11</v>
      </c>
      <c r="O236" s="14"/>
      <c r="P236" s="14"/>
      <c r="Q236" s="14"/>
      <c r="R236" s="14"/>
      <c r="S236" s="14"/>
      <c r="T236" s="15"/>
      <c r="U236" s="21"/>
      <c r="V236" s="20"/>
      <c r="W236" s="23" t="str">
        <f>IF(ISBLANK(O236),IF(ISBLANK(V236),"",INDEX(Classes!$O$3:$O$17,MATCH(Results!V236,Classes!$N$3:$N$17,0),1)),"")</f>
        <v/>
      </c>
      <c r="X236" s="21"/>
      <c r="Y236" s="20"/>
      <c r="Z236" s="23" t="str">
        <f>IF(ISBLANK(R236),IF(ISBLANK(Y236),"",INDEX(Classes!$O$3:$O$17,MATCH(Results!Y236,Classes!$N$3:$N$17,0),1)),"")</f>
        <v/>
      </c>
      <c r="AA236" s="21"/>
      <c r="AB236" s="20"/>
      <c r="AC236" s="23" t="str">
        <f>IF(ISBLANK(U236),IF(ISBLANK(AB236),"",INDEX(Classes!$O$3:$O$17,MATCH(Results!AB236,Classes!$N$3:$N$17,0),1)),"")</f>
        <v/>
      </c>
      <c r="AD236" s="24">
        <f t="shared" si="130"/>
        <v>0</v>
      </c>
      <c r="AE236" s="22" t="str">
        <f t="shared" si="133"/>
        <v/>
      </c>
      <c r="AF236" s="22" t="str">
        <f t="shared" si="134"/>
        <v/>
      </c>
    </row>
    <row r="237" spans="1:32" collapsed="1" x14ac:dyDescent="0.25">
      <c r="D237" s="10"/>
      <c r="E237" s="10"/>
      <c r="F237" s="11"/>
      <c r="G237" s="66"/>
      <c r="H237" s="19"/>
      <c r="I237" s="19"/>
      <c r="J237" s="19"/>
      <c r="K237" s="19"/>
      <c r="L237" s="74"/>
      <c r="M237" s="10"/>
      <c r="N237" s="18" t="str">
        <f>Classes!$A$14</f>
        <v>Class 12 Unofficial 13 - 26 yrs 60cm</v>
      </c>
      <c r="O237" s="10"/>
      <c r="P237" s="10"/>
      <c r="Q237" s="10"/>
      <c r="R237" s="10"/>
      <c r="S237" s="10"/>
      <c r="T237" s="11"/>
      <c r="U237" s="12"/>
      <c r="V237" s="10"/>
      <c r="W237" s="13"/>
      <c r="X237" s="12"/>
      <c r="Y237" s="10"/>
      <c r="Z237" s="13"/>
      <c r="AA237" s="12"/>
      <c r="AB237" s="10"/>
      <c r="AC237" s="13"/>
      <c r="AD237" s="16"/>
      <c r="AE237" s="16"/>
      <c r="AF237" s="16"/>
    </row>
    <row r="238" spans="1:32" x14ac:dyDescent="0.25">
      <c r="A238" t="str">
        <f t="shared" ref="A238:A257" si="136">$N$238&amp;D238</f>
        <v>121</v>
      </c>
      <c r="B238" t="str">
        <f t="shared" ref="B238:B257" si="137">$N$238&amp;E238</f>
        <v>1210</v>
      </c>
      <c r="C238" t="str">
        <f t="shared" ref="C238:C257" si="138">$N$238&amp;F238</f>
        <v>126</v>
      </c>
      <c r="D238" s="14">
        <f t="shared" ref="D238:D257" si="139">IF(ISBLANK(P238),D237,IF(G238="**",1,1+D237))</f>
        <v>1</v>
      </c>
      <c r="E238" s="14">
        <f>IF(ISBLANK(P238),0,IF(H238="**",1,1+E257))</f>
        <v>10</v>
      </c>
      <c r="F238" s="15">
        <f>IF(ISBLANK(P238),0,IF(I238="**",1,1+F257))</f>
        <v>6</v>
      </c>
      <c r="G238" s="65" t="s">
        <v>44</v>
      </c>
      <c r="H238" s="53"/>
      <c r="I238" s="53"/>
      <c r="J238" s="53"/>
      <c r="K238" s="53" t="s">
        <v>67</v>
      </c>
      <c r="L238" s="139"/>
      <c r="M238" s="54" t="s">
        <v>76</v>
      </c>
      <c r="N238" s="55">
        <v>12</v>
      </c>
      <c r="O238" s="54"/>
      <c r="P238" s="53">
        <v>45</v>
      </c>
      <c r="Q238" s="54" t="s">
        <v>273</v>
      </c>
      <c r="R238" s="54" t="s">
        <v>274</v>
      </c>
      <c r="S238" s="54" t="s">
        <v>75</v>
      </c>
      <c r="T238" s="60"/>
      <c r="U238" s="21"/>
      <c r="V238" s="20"/>
      <c r="W238" s="23" t="str">
        <f>IF(ISBLANK(O238),IF(ISBLANK(V238),"",INDEX(Classes!$O$3:$O$17,MATCH(Results!V238,Classes!$N$3:$N$17,0),1)),"")</f>
        <v/>
      </c>
      <c r="X238" s="21"/>
      <c r="Y238" s="20"/>
      <c r="Z238" s="23" t="str">
        <f>IF(ISBLANK($O238),IF(ISBLANK(Y238),"",INDEX(Classes!$O$3:$O$17,MATCH(Results!Y238,Classes!$N$3:$N$17,0),1)),"")</f>
        <v/>
      </c>
      <c r="AA238" s="21"/>
      <c r="AB238" s="20"/>
      <c r="AC238" s="23" t="str">
        <f>IF(ISBLANK($O238),IF(ISBLANK(AB238),"",INDEX(Classes!$O$3:$O$17,MATCH(Results!AB238,Classes!$N$3:$N$17,0),1)),"")</f>
        <v/>
      </c>
      <c r="AD238" s="24">
        <f t="shared" ref="AD238:AD257" si="140">SUM(W238,Z238,AC238)</f>
        <v>0</v>
      </c>
      <c r="AE238" s="22" t="str">
        <f>IF(AD238=0,"",RANK(AD238,$AD$238:$AD$257))</f>
        <v/>
      </c>
      <c r="AF238" s="22" t="str">
        <f>IF(ISBLANK(O238),IF(COUNTIF(U238:AC238,"C")=0,"",COUNTIF(U238:AC238,"C")&amp;" Qs"),"")</f>
        <v/>
      </c>
    </row>
    <row r="239" spans="1:32" x14ac:dyDescent="0.25">
      <c r="A239" t="str">
        <f t="shared" si="136"/>
        <v>122</v>
      </c>
      <c r="B239" t="str">
        <f t="shared" si="137"/>
        <v>1211</v>
      </c>
      <c r="C239" t="str">
        <f t="shared" si="138"/>
        <v>127</v>
      </c>
      <c r="D239" s="14">
        <f t="shared" si="139"/>
        <v>2</v>
      </c>
      <c r="E239" s="14">
        <f t="shared" ref="E239:E257" si="141">IF(ISBLANK(P239),E238,IF(H239="**",1,1+E238))</f>
        <v>11</v>
      </c>
      <c r="F239" s="15">
        <f t="shared" ref="F239:F257" si="142">IF(ISBLANK(P239),F238,IF(I239="**",1,1+F238))</f>
        <v>7</v>
      </c>
      <c r="G239" s="64"/>
      <c r="H239" s="20"/>
      <c r="I239" s="20"/>
      <c r="J239" s="20"/>
      <c r="K239" s="20"/>
      <c r="L239" s="76"/>
      <c r="M239" s="14" t="s">
        <v>76</v>
      </c>
      <c r="N239" s="17">
        <v>12</v>
      </c>
      <c r="O239" s="14"/>
      <c r="P239" s="20">
        <v>17</v>
      </c>
      <c r="Q239" s="14" t="s">
        <v>69</v>
      </c>
      <c r="R239" s="14" t="s">
        <v>85</v>
      </c>
      <c r="S239" s="14" t="s">
        <v>70</v>
      </c>
      <c r="T239" s="15"/>
      <c r="U239" s="21"/>
      <c r="V239" s="20" t="s">
        <v>46</v>
      </c>
      <c r="W239" s="23">
        <f>IF(ISBLANK(O239),IF(ISBLANK(V239),"",INDEX(Classes!$O$3:$O$17,MATCH(Results!V239,Classes!$N$3:$N$17,0),1)),"")</f>
        <v>9</v>
      </c>
      <c r="X239" s="21" t="s">
        <v>349</v>
      </c>
      <c r="Y239" s="20" t="s">
        <v>49</v>
      </c>
      <c r="Z239" s="23">
        <f>IF(ISBLANK($O239),IF(ISBLANK(Y239),"",INDEX(Classes!$O$3:$O$17,MATCH(Results!Y239,Classes!$N$3:$N$17,0),1)),"")</f>
        <v>6</v>
      </c>
      <c r="AA239" s="21" t="s">
        <v>349</v>
      </c>
      <c r="AB239" s="20" t="s">
        <v>49</v>
      </c>
      <c r="AC239" s="23">
        <f>IF(ISBLANK($O239),IF(ISBLANK(AB239),"",INDEX(Classes!$O$3:$O$17,MATCH(Results!AB239,Classes!$N$3:$N$17,0),1)),"")</f>
        <v>6</v>
      </c>
      <c r="AD239" s="24">
        <f t="shared" si="140"/>
        <v>21</v>
      </c>
      <c r="AE239" s="22">
        <f t="shared" ref="AE239:AE257" si="143">IF(AD239=0,"",RANK(AD239,$AD$238:$AD$257))</f>
        <v>2</v>
      </c>
      <c r="AF239" s="22" t="str">
        <f t="shared" ref="AF239:AF257" si="144">IF(ISBLANK(O239),IF(COUNTIF(U239:AC239,"C")=0,"",COUNTIF(U239:AC239,"C")&amp;" Qs"),"")</f>
        <v>2 Qs</v>
      </c>
    </row>
    <row r="240" spans="1:32" x14ac:dyDescent="0.25">
      <c r="A240" t="str">
        <f t="shared" si="136"/>
        <v>123</v>
      </c>
      <c r="B240" t="str">
        <f t="shared" si="137"/>
        <v>1212</v>
      </c>
      <c r="C240" t="str">
        <f t="shared" si="138"/>
        <v>128</v>
      </c>
      <c r="D240" s="14">
        <f t="shared" si="139"/>
        <v>3</v>
      </c>
      <c r="E240" s="14">
        <f t="shared" si="141"/>
        <v>12</v>
      </c>
      <c r="F240" s="15">
        <f t="shared" si="142"/>
        <v>8</v>
      </c>
      <c r="G240" s="65"/>
      <c r="H240" s="53"/>
      <c r="I240" s="53"/>
      <c r="J240" s="53"/>
      <c r="K240" s="53" t="s">
        <v>67</v>
      </c>
      <c r="L240" s="139"/>
      <c r="M240" s="54" t="s">
        <v>76</v>
      </c>
      <c r="N240" s="55">
        <v>12</v>
      </c>
      <c r="O240" s="54"/>
      <c r="P240" s="53">
        <v>7</v>
      </c>
      <c r="Q240" s="54" t="s">
        <v>275</v>
      </c>
      <c r="R240" s="54" t="s">
        <v>121</v>
      </c>
      <c r="S240" s="54" t="s">
        <v>148</v>
      </c>
      <c r="T240" s="163"/>
      <c r="U240" s="21"/>
      <c r="V240" s="20"/>
      <c r="W240" s="23" t="str">
        <f>IF(ISBLANK(O240),IF(ISBLANK(V240),"",INDEX(Classes!$O$3:$O$17,MATCH(Results!V240,Classes!$N$3:$N$17,0),1)),"")</f>
        <v/>
      </c>
      <c r="X240" s="21"/>
      <c r="Y240" s="20"/>
      <c r="Z240" s="23" t="str">
        <f>IF(ISBLANK($O240),IF(ISBLANK(Y240),"",INDEX(Classes!$O$3:$O$17,MATCH(Results!Y240,Classes!$N$3:$N$17,0),1)),"")</f>
        <v/>
      </c>
      <c r="AA240" s="21"/>
      <c r="AB240" s="20"/>
      <c r="AC240" s="23" t="str">
        <f>IF(ISBLANK($O240),IF(ISBLANK(AB240),"",INDEX(Classes!$O$3:$O$17,MATCH(Results!AB240,Classes!$N$3:$N$17,0),1)),"")</f>
        <v/>
      </c>
      <c r="AD240" s="24">
        <f t="shared" si="140"/>
        <v>0</v>
      </c>
      <c r="AE240" s="22" t="str">
        <f t="shared" si="143"/>
        <v/>
      </c>
      <c r="AF240" s="22" t="str">
        <f t="shared" si="144"/>
        <v/>
      </c>
    </row>
    <row r="241" spans="1:32" x14ac:dyDescent="0.25">
      <c r="A241" t="str">
        <f t="shared" si="136"/>
        <v>124</v>
      </c>
      <c r="B241" t="str">
        <f t="shared" si="137"/>
        <v>1213</v>
      </c>
      <c r="C241" t="str">
        <f t="shared" si="138"/>
        <v>129</v>
      </c>
      <c r="D241" s="14">
        <f t="shared" si="139"/>
        <v>4</v>
      </c>
      <c r="E241" s="14">
        <f t="shared" si="141"/>
        <v>13</v>
      </c>
      <c r="F241" s="15">
        <f t="shared" si="142"/>
        <v>9</v>
      </c>
      <c r="G241" s="64"/>
      <c r="H241" s="20"/>
      <c r="I241" s="20"/>
      <c r="J241" s="20"/>
      <c r="K241" s="20"/>
      <c r="L241" s="76"/>
      <c r="M241" s="14" t="s">
        <v>76</v>
      </c>
      <c r="N241" s="17">
        <v>12</v>
      </c>
      <c r="O241" s="14"/>
      <c r="P241" s="20">
        <v>10</v>
      </c>
      <c r="Q241" s="14" t="s">
        <v>276</v>
      </c>
      <c r="R241" s="14" t="s">
        <v>277</v>
      </c>
      <c r="S241" s="14" t="s">
        <v>108</v>
      </c>
      <c r="T241" s="15"/>
      <c r="U241" s="21" t="s">
        <v>349</v>
      </c>
      <c r="V241" s="20" t="s">
        <v>45</v>
      </c>
      <c r="W241" s="23">
        <f>IF(ISBLANK(O241),IF(ISBLANK(V241),"",INDEX(Classes!$O$3:$O$17,MATCH(Results!V241,Classes!$N$3:$N$17,0),1)),"")</f>
        <v>10</v>
      </c>
      <c r="X241" s="21" t="s">
        <v>349</v>
      </c>
      <c r="Y241" s="20" t="s">
        <v>46</v>
      </c>
      <c r="Z241" s="23">
        <f>IF(ISBLANK($O241),IF(ISBLANK(Y241),"",INDEX(Classes!$O$3:$O$17,MATCH(Results!Y241,Classes!$N$3:$N$17,0),1)),"")</f>
        <v>9</v>
      </c>
      <c r="AA241" s="21" t="s">
        <v>349</v>
      </c>
      <c r="AB241" s="20" t="s">
        <v>46</v>
      </c>
      <c r="AC241" s="23">
        <f>IF(ISBLANK($O241),IF(ISBLANK(AB241),"",INDEX(Classes!$O$3:$O$17,MATCH(Results!AB241,Classes!$N$3:$N$17,0),1)),"")</f>
        <v>9</v>
      </c>
      <c r="AD241" s="24">
        <f t="shared" si="140"/>
        <v>28</v>
      </c>
      <c r="AE241" s="22">
        <f t="shared" si="143"/>
        <v>1</v>
      </c>
      <c r="AF241" s="22" t="str">
        <f t="shared" si="144"/>
        <v>3 Qs</v>
      </c>
    </row>
    <row r="242" spans="1:32" x14ac:dyDescent="0.25">
      <c r="A242" t="str">
        <f t="shared" si="136"/>
        <v>125</v>
      </c>
      <c r="B242" t="str">
        <f t="shared" si="137"/>
        <v>121</v>
      </c>
      <c r="C242" t="str">
        <f t="shared" si="138"/>
        <v>1210</v>
      </c>
      <c r="D242" s="14">
        <f t="shared" si="139"/>
        <v>5</v>
      </c>
      <c r="E242" s="14">
        <f t="shared" si="141"/>
        <v>1</v>
      </c>
      <c r="F242" s="15">
        <f t="shared" si="142"/>
        <v>10</v>
      </c>
      <c r="G242" s="65"/>
      <c r="H242" s="53" t="s">
        <v>44</v>
      </c>
      <c r="I242" s="53"/>
      <c r="J242" s="53"/>
      <c r="K242" s="53" t="s">
        <v>67</v>
      </c>
      <c r="L242" s="139"/>
      <c r="M242" s="54" t="s">
        <v>76</v>
      </c>
      <c r="N242" s="55">
        <v>12</v>
      </c>
      <c r="O242" s="54"/>
      <c r="P242" s="53">
        <v>19</v>
      </c>
      <c r="Q242" s="54" t="s">
        <v>278</v>
      </c>
      <c r="R242" s="54" t="s">
        <v>279</v>
      </c>
      <c r="S242" s="54" t="s">
        <v>70</v>
      </c>
      <c r="T242" s="163"/>
      <c r="U242" s="21"/>
      <c r="V242" s="20" t="s">
        <v>49</v>
      </c>
      <c r="W242" s="23">
        <f>IF(ISBLANK(O242),IF(ISBLANK(V242),"",INDEX(Classes!$O$3:$O$17,MATCH(Results!V242,Classes!$N$3:$N$17,0),1)),"")</f>
        <v>6</v>
      </c>
      <c r="X242" s="21"/>
      <c r="Y242" s="20"/>
      <c r="Z242" s="23" t="str">
        <f>IF(ISBLANK($O242),IF(ISBLANK(Y242),"",INDEX(Classes!$O$3:$O$17,MATCH(Results!Y242,Classes!$N$3:$N$17,0),1)),"")</f>
        <v/>
      </c>
      <c r="AA242" s="21"/>
      <c r="AB242" s="20"/>
      <c r="AC242" s="23" t="str">
        <f>IF(ISBLANK($O242),IF(ISBLANK(AB242),"",INDEX(Classes!$O$3:$O$17,MATCH(Results!AB242,Classes!$N$3:$N$17,0),1)),"")</f>
        <v/>
      </c>
      <c r="AD242" s="24">
        <f t="shared" si="140"/>
        <v>6</v>
      </c>
      <c r="AE242" s="22">
        <f t="shared" si="143"/>
        <v>10</v>
      </c>
      <c r="AF242" s="22" t="str">
        <f t="shared" si="144"/>
        <v/>
      </c>
    </row>
    <row r="243" spans="1:32" x14ac:dyDescent="0.25">
      <c r="A243" t="str">
        <f t="shared" si="136"/>
        <v>126</v>
      </c>
      <c r="B243" t="str">
        <f t="shared" si="137"/>
        <v>122</v>
      </c>
      <c r="C243" t="str">
        <f t="shared" si="138"/>
        <v>1211</v>
      </c>
      <c r="D243" s="14">
        <f t="shared" si="139"/>
        <v>6</v>
      </c>
      <c r="E243" s="14">
        <f t="shared" si="141"/>
        <v>2</v>
      </c>
      <c r="F243" s="15">
        <f t="shared" si="142"/>
        <v>11</v>
      </c>
      <c r="G243" s="64"/>
      <c r="H243" s="20"/>
      <c r="I243" s="20"/>
      <c r="J243" s="20"/>
      <c r="K243" s="20"/>
      <c r="L243" s="76"/>
      <c r="M243" s="14" t="s">
        <v>76</v>
      </c>
      <c r="N243" s="17">
        <v>12</v>
      </c>
      <c r="O243" s="14"/>
      <c r="P243" s="20">
        <v>44</v>
      </c>
      <c r="Q243" s="14" t="s">
        <v>107</v>
      </c>
      <c r="R243" s="14" t="s">
        <v>280</v>
      </c>
      <c r="S243" s="14" t="s">
        <v>108</v>
      </c>
      <c r="T243" s="15"/>
      <c r="U243" s="21"/>
      <c r="V243" s="20" t="s">
        <v>162</v>
      </c>
      <c r="W243" s="23">
        <f>IF(ISBLANK(O243),IF(ISBLANK(V243),"",INDEX(Classes!$O$3:$O$17,MATCH(Results!V243,Classes!$N$3:$N$17,0),1)),"")</f>
        <v>3</v>
      </c>
      <c r="X243" s="21"/>
      <c r="Y243" s="20" t="s">
        <v>50</v>
      </c>
      <c r="Z243" s="23">
        <f>IF(ISBLANK($O243),IF(ISBLANK(Y243),"",INDEX(Classes!$O$3:$O$17,MATCH(Results!Y243,Classes!$N$3:$N$17,0),1)),"")</f>
        <v>5</v>
      </c>
      <c r="AA243" s="21"/>
      <c r="AB243" s="20" t="s">
        <v>50</v>
      </c>
      <c r="AC243" s="23">
        <f>IF(ISBLANK($O243),IF(ISBLANK(AB243),"",INDEX(Classes!$O$3:$O$17,MATCH(Results!AB243,Classes!$N$3:$N$17,0),1)),"")</f>
        <v>5</v>
      </c>
      <c r="AD243" s="24">
        <f t="shared" si="140"/>
        <v>13</v>
      </c>
      <c r="AE243" s="22">
        <f t="shared" si="143"/>
        <v>7</v>
      </c>
      <c r="AF243" s="22" t="str">
        <f t="shared" si="144"/>
        <v/>
      </c>
    </row>
    <row r="244" spans="1:32" x14ac:dyDescent="0.25">
      <c r="A244" t="str">
        <f t="shared" si="136"/>
        <v>127</v>
      </c>
      <c r="B244" t="str">
        <f t="shared" si="137"/>
        <v>123</v>
      </c>
      <c r="C244" t="str">
        <f t="shared" si="138"/>
        <v>1212</v>
      </c>
      <c r="D244" s="14">
        <f t="shared" si="139"/>
        <v>7</v>
      </c>
      <c r="E244" s="14">
        <f t="shared" si="141"/>
        <v>3</v>
      </c>
      <c r="F244" s="15">
        <f t="shared" si="142"/>
        <v>12</v>
      </c>
      <c r="G244" s="64"/>
      <c r="H244" s="20"/>
      <c r="I244" s="20"/>
      <c r="J244" s="20"/>
      <c r="K244" s="20"/>
      <c r="L244" s="76"/>
      <c r="M244" s="14" t="s">
        <v>76</v>
      </c>
      <c r="N244" s="17">
        <v>12</v>
      </c>
      <c r="O244" s="14"/>
      <c r="P244" s="20">
        <v>57</v>
      </c>
      <c r="Q244" s="14" t="s">
        <v>281</v>
      </c>
      <c r="R244" s="14" t="s">
        <v>282</v>
      </c>
      <c r="S244" s="14" t="s">
        <v>95</v>
      </c>
      <c r="T244" s="15"/>
      <c r="U244" s="21"/>
      <c r="V244" s="20"/>
      <c r="W244" s="23" t="str">
        <f>IF(ISBLANK(O244),IF(ISBLANK(V244),"",INDEX(Classes!$O$3:$O$17,MATCH(Results!V244,Classes!$N$3:$N$17,0),1)),"")</f>
        <v/>
      </c>
      <c r="X244" s="21" t="s">
        <v>349</v>
      </c>
      <c r="Y244" s="20" t="s">
        <v>47</v>
      </c>
      <c r="Z244" s="23">
        <f>IF(ISBLANK($O244),IF(ISBLANK(Y244),"",INDEX(Classes!$O$3:$O$17,MATCH(Results!Y244,Classes!$N$3:$N$17,0),1)),"")</f>
        <v>8</v>
      </c>
      <c r="AA244" s="21"/>
      <c r="AB244" s="20"/>
      <c r="AC244" s="23" t="str">
        <f>IF(ISBLANK($O244),IF(ISBLANK(AB244),"",INDEX(Classes!$O$3:$O$17,MATCH(Results!AB244,Classes!$N$3:$N$17,0),1)),"")</f>
        <v/>
      </c>
      <c r="AD244" s="24">
        <f t="shared" si="140"/>
        <v>8</v>
      </c>
      <c r="AE244" s="22">
        <f t="shared" si="143"/>
        <v>8</v>
      </c>
      <c r="AF244" s="22" t="str">
        <f t="shared" si="144"/>
        <v>1 Qs</v>
      </c>
    </row>
    <row r="245" spans="1:32" x14ac:dyDescent="0.25">
      <c r="A245" t="str">
        <f t="shared" si="136"/>
        <v>128</v>
      </c>
      <c r="B245" t="str">
        <f t="shared" si="137"/>
        <v>124</v>
      </c>
      <c r="C245" t="str">
        <f t="shared" si="138"/>
        <v>1213</v>
      </c>
      <c r="D245" s="14">
        <f t="shared" si="139"/>
        <v>8</v>
      </c>
      <c r="E245" s="14">
        <f t="shared" si="141"/>
        <v>4</v>
      </c>
      <c r="F245" s="15">
        <f t="shared" si="142"/>
        <v>13</v>
      </c>
      <c r="G245" s="64"/>
      <c r="H245" s="20"/>
      <c r="I245" s="20"/>
      <c r="J245" s="20"/>
      <c r="K245" s="20"/>
      <c r="L245" s="76"/>
      <c r="M245" s="14" t="s">
        <v>76</v>
      </c>
      <c r="N245" s="17">
        <v>12</v>
      </c>
      <c r="O245" s="14"/>
      <c r="P245" s="20">
        <v>27</v>
      </c>
      <c r="Q245" s="14" t="s">
        <v>105</v>
      </c>
      <c r="R245" s="14" t="s">
        <v>283</v>
      </c>
      <c r="S245" s="14" t="s">
        <v>148</v>
      </c>
      <c r="T245" s="15"/>
      <c r="U245" s="21"/>
      <c r="V245" s="20" t="s">
        <v>161</v>
      </c>
      <c r="W245" s="23">
        <f>IF(ISBLANK(O245),IF(ISBLANK(V245),"",INDEX(Classes!$O$3:$O$17,MATCH(Results!V245,Classes!$N$3:$N$17,0),1)),"")</f>
        <v>4</v>
      </c>
      <c r="X245" s="21"/>
      <c r="Y245" s="20"/>
      <c r="Z245" s="23" t="str">
        <f>IF(ISBLANK($O245),IF(ISBLANK(Y245),"",INDEX(Classes!$O$3:$O$17,MATCH(Results!Y245,Classes!$N$3:$N$17,0),1)),"")</f>
        <v/>
      </c>
      <c r="AA245" s="21"/>
      <c r="AB245" s="20" t="s">
        <v>162</v>
      </c>
      <c r="AC245" s="23">
        <f>IF(ISBLANK($O245),IF(ISBLANK(AB245),"",INDEX(Classes!$O$3:$O$17,MATCH(Results!AB245,Classes!$N$3:$N$17,0),1)),"")</f>
        <v>3</v>
      </c>
      <c r="AD245" s="24">
        <f t="shared" si="140"/>
        <v>7</v>
      </c>
      <c r="AE245" s="22">
        <f t="shared" si="143"/>
        <v>9</v>
      </c>
      <c r="AF245" s="22" t="str">
        <f t="shared" si="144"/>
        <v/>
      </c>
    </row>
    <row r="246" spans="1:32" x14ac:dyDescent="0.25">
      <c r="A246" t="str">
        <f t="shared" si="136"/>
        <v>129</v>
      </c>
      <c r="B246" t="str">
        <f t="shared" si="137"/>
        <v>125</v>
      </c>
      <c r="C246" t="str">
        <f t="shared" si="138"/>
        <v>121</v>
      </c>
      <c r="D246" s="14">
        <f t="shared" si="139"/>
        <v>9</v>
      </c>
      <c r="E246" s="14">
        <f t="shared" si="141"/>
        <v>5</v>
      </c>
      <c r="F246" s="15">
        <f t="shared" si="142"/>
        <v>1</v>
      </c>
      <c r="G246" s="64"/>
      <c r="H246" s="20"/>
      <c r="I246" s="20" t="s">
        <v>44</v>
      </c>
      <c r="J246" s="20"/>
      <c r="K246" s="20"/>
      <c r="L246" s="76"/>
      <c r="M246" s="14" t="s">
        <v>76</v>
      </c>
      <c r="N246" s="17">
        <v>12</v>
      </c>
      <c r="O246" s="14"/>
      <c r="P246" s="20">
        <v>38</v>
      </c>
      <c r="Q246" s="14" t="s">
        <v>284</v>
      </c>
      <c r="R246" s="14" t="s">
        <v>285</v>
      </c>
      <c r="S246" s="14" t="s">
        <v>128</v>
      </c>
      <c r="T246" s="15"/>
      <c r="U246" s="21"/>
      <c r="V246" s="20"/>
      <c r="W246" s="23" t="str">
        <f>IF(ISBLANK(O246),IF(ISBLANK(V246),"",INDEX(Classes!$O$3:$O$17,MATCH(Results!V246,Classes!$N$3:$N$17,0),1)),"")</f>
        <v/>
      </c>
      <c r="X246" s="21" t="s">
        <v>349</v>
      </c>
      <c r="Y246" s="20" t="s">
        <v>45</v>
      </c>
      <c r="Z246" s="23">
        <f>IF(ISBLANK($O246),IF(ISBLANK(Y246),"",INDEX(Classes!$O$3:$O$17,MATCH(Results!Y246,Classes!$N$3:$N$17,0),1)),"")</f>
        <v>10</v>
      </c>
      <c r="AA246" s="21" t="s">
        <v>349</v>
      </c>
      <c r="AB246" s="20" t="s">
        <v>45</v>
      </c>
      <c r="AC246" s="23">
        <f>IF(ISBLANK($O246),IF(ISBLANK(AB246),"",INDEX(Classes!$O$3:$O$17,MATCH(Results!AB246,Classes!$N$3:$N$17,0),1)),"")</f>
        <v>10</v>
      </c>
      <c r="AD246" s="24">
        <f t="shared" si="140"/>
        <v>20</v>
      </c>
      <c r="AE246" s="22">
        <f t="shared" si="143"/>
        <v>3</v>
      </c>
      <c r="AF246" s="22" t="str">
        <f t="shared" si="144"/>
        <v>2 Qs</v>
      </c>
    </row>
    <row r="247" spans="1:32" x14ac:dyDescent="0.25">
      <c r="A247" t="str">
        <f t="shared" si="136"/>
        <v>1210</v>
      </c>
      <c r="B247" t="str">
        <f t="shared" si="137"/>
        <v>126</v>
      </c>
      <c r="C247" t="str">
        <f t="shared" si="138"/>
        <v>122</v>
      </c>
      <c r="D247" s="14">
        <f t="shared" si="139"/>
        <v>10</v>
      </c>
      <c r="E247" s="14">
        <f t="shared" si="141"/>
        <v>6</v>
      </c>
      <c r="F247" s="15">
        <f t="shared" si="142"/>
        <v>2</v>
      </c>
      <c r="G247" s="64"/>
      <c r="H247" s="20"/>
      <c r="I247" s="20"/>
      <c r="J247" s="20"/>
      <c r="K247" s="20"/>
      <c r="L247" s="76"/>
      <c r="M247" s="14" t="s">
        <v>76</v>
      </c>
      <c r="N247" s="17">
        <v>12</v>
      </c>
      <c r="O247" s="14"/>
      <c r="P247" s="20">
        <v>40</v>
      </c>
      <c r="Q247" s="14" t="s">
        <v>288</v>
      </c>
      <c r="R247" s="14" t="s">
        <v>289</v>
      </c>
      <c r="S247" s="14" t="s">
        <v>176</v>
      </c>
      <c r="T247" s="15"/>
      <c r="U247" s="21"/>
      <c r="V247" s="20" t="s">
        <v>48</v>
      </c>
      <c r="W247" s="23">
        <f>IF(ISBLANK(O247),IF(ISBLANK(V247),"",INDEX(Classes!$O$3:$O$17,MATCH(Results!V247,Classes!$N$3:$N$17,0),1)),"")</f>
        <v>7</v>
      </c>
      <c r="X247" s="21"/>
      <c r="Y247" s="20"/>
      <c r="Z247" s="23" t="str">
        <f>IF(ISBLANK($O247),IF(ISBLANK(Y247),"",INDEX(Classes!$O$3:$O$17,MATCH(Results!Y247,Classes!$N$3:$N$17,0),1)),"")</f>
        <v/>
      </c>
      <c r="AA247" s="21" t="s">
        <v>349</v>
      </c>
      <c r="AB247" s="20" t="s">
        <v>48</v>
      </c>
      <c r="AC247" s="23">
        <f>IF(ISBLANK($O247),IF(ISBLANK(AB247),"",INDEX(Classes!$O$3:$O$17,MATCH(Results!AB247,Classes!$N$3:$N$17,0),1)),"")</f>
        <v>7</v>
      </c>
      <c r="AD247" s="24">
        <f t="shared" si="140"/>
        <v>14</v>
      </c>
      <c r="AE247" s="22">
        <f t="shared" si="143"/>
        <v>6</v>
      </c>
      <c r="AF247" s="22" t="str">
        <f t="shared" si="144"/>
        <v>1 Qs</v>
      </c>
    </row>
    <row r="248" spans="1:32" x14ac:dyDescent="0.25">
      <c r="A248" t="str">
        <f t="shared" si="136"/>
        <v>1211</v>
      </c>
      <c r="B248" t="str">
        <f t="shared" si="137"/>
        <v>127</v>
      </c>
      <c r="C248" t="str">
        <f t="shared" si="138"/>
        <v>123</v>
      </c>
      <c r="D248" s="14">
        <f t="shared" si="139"/>
        <v>11</v>
      </c>
      <c r="E248" s="14">
        <f t="shared" si="141"/>
        <v>7</v>
      </c>
      <c r="F248" s="15">
        <f t="shared" si="142"/>
        <v>3</v>
      </c>
      <c r="G248" s="64"/>
      <c r="H248" s="20"/>
      <c r="I248" s="20"/>
      <c r="J248" s="20"/>
      <c r="K248" s="20"/>
      <c r="L248" s="76"/>
      <c r="M248" s="14" t="s">
        <v>76</v>
      </c>
      <c r="N248" s="17">
        <v>12</v>
      </c>
      <c r="O248" s="14"/>
      <c r="P248" s="20">
        <v>22</v>
      </c>
      <c r="Q248" s="14" t="s">
        <v>72</v>
      </c>
      <c r="R248" s="14" t="s">
        <v>290</v>
      </c>
      <c r="S248" s="14" t="s">
        <v>176</v>
      </c>
      <c r="T248" s="15"/>
      <c r="U248" s="21"/>
      <c r="V248" s="20" t="s">
        <v>50</v>
      </c>
      <c r="W248" s="23">
        <f>IF(ISBLANK(O248),IF(ISBLANK(V248),"",INDEX(Classes!$O$3:$O$17,MATCH(Results!V248,Classes!$N$3:$N$17,0),1)),"")</f>
        <v>5</v>
      </c>
      <c r="X248" s="21"/>
      <c r="Y248" s="20" t="s">
        <v>161</v>
      </c>
      <c r="Z248" s="23">
        <f>IF(ISBLANK($O248),IF(ISBLANK(Y248),"",INDEX(Classes!$O$3:$O$17,MATCH(Results!Y248,Classes!$N$3:$N$17,0),1)),"")</f>
        <v>4</v>
      </c>
      <c r="AA248" s="21" t="s">
        <v>349</v>
      </c>
      <c r="AB248" s="20" t="s">
        <v>47</v>
      </c>
      <c r="AC248" s="23">
        <f>IF(ISBLANK($O248),IF(ISBLANK(AB248),"",INDEX(Classes!$O$3:$O$17,MATCH(Results!AB248,Classes!$N$3:$N$17,0),1)),"")</f>
        <v>8</v>
      </c>
      <c r="AD248" s="24">
        <f t="shared" si="140"/>
        <v>17</v>
      </c>
      <c r="AE248" s="22">
        <f t="shared" si="143"/>
        <v>5</v>
      </c>
      <c r="AF248" s="22" t="str">
        <f t="shared" si="144"/>
        <v>1 Qs</v>
      </c>
    </row>
    <row r="249" spans="1:32" x14ac:dyDescent="0.25">
      <c r="A249" t="str">
        <f t="shared" si="136"/>
        <v>1212</v>
      </c>
      <c r="B249" t="str">
        <f t="shared" si="137"/>
        <v>128</v>
      </c>
      <c r="C249" t="str">
        <f t="shared" si="138"/>
        <v>124</v>
      </c>
      <c r="D249" s="14">
        <f t="shared" si="139"/>
        <v>12</v>
      </c>
      <c r="E249" s="14">
        <f t="shared" si="141"/>
        <v>8</v>
      </c>
      <c r="F249" s="15">
        <f t="shared" si="142"/>
        <v>4</v>
      </c>
      <c r="G249" s="64"/>
      <c r="H249" s="20"/>
      <c r="I249" s="20"/>
      <c r="J249" s="20"/>
      <c r="K249" s="20"/>
      <c r="L249" s="76"/>
      <c r="M249" s="14" t="s">
        <v>76</v>
      </c>
      <c r="N249" s="17">
        <v>12</v>
      </c>
      <c r="O249" s="14"/>
      <c r="P249" s="20">
        <v>91</v>
      </c>
      <c r="Q249" s="14" t="s">
        <v>344</v>
      </c>
      <c r="R249" s="14" t="s">
        <v>345</v>
      </c>
      <c r="S249" s="14" t="s">
        <v>176</v>
      </c>
      <c r="T249" s="15"/>
      <c r="U249" s="21"/>
      <c r="V249" s="20"/>
      <c r="W249" s="23" t="str">
        <f>IF(ISBLANK(O249),IF(ISBLANK(V249),"",INDEX(Classes!$O$3:$O$17,MATCH(Results!V249,Classes!$N$3:$N$17,0),1)),"")</f>
        <v/>
      </c>
      <c r="X249" s="21"/>
      <c r="Y249" s="20"/>
      <c r="Z249" s="23" t="str">
        <f>IF(ISBLANK($O249),IF(ISBLANK(Y249),"",INDEX(Classes!$O$3:$O$17,MATCH(Results!Y249,Classes!$N$3:$N$17,0),1)),"")</f>
        <v/>
      </c>
      <c r="AA249" s="21"/>
      <c r="AB249" s="20"/>
      <c r="AC249" s="23" t="str">
        <f>IF(ISBLANK($O249),IF(ISBLANK(AB249),"",INDEX(Classes!$O$3:$O$17,MATCH(Results!AB249,Classes!$N$3:$N$17,0),1)),"")</f>
        <v/>
      </c>
      <c r="AD249" s="24">
        <f t="shared" si="140"/>
        <v>0</v>
      </c>
      <c r="AE249" s="22" t="str">
        <f t="shared" si="143"/>
        <v/>
      </c>
      <c r="AF249" s="22" t="str">
        <f t="shared" si="144"/>
        <v/>
      </c>
    </row>
    <row r="250" spans="1:32" x14ac:dyDescent="0.25">
      <c r="A250" t="str">
        <f t="shared" si="136"/>
        <v>1213</v>
      </c>
      <c r="B250" t="str">
        <f t="shared" si="137"/>
        <v>129</v>
      </c>
      <c r="C250" t="str">
        <f t="shared" si="138"/>
        <v>125</v>
      </c>
      <c r="D250" s="14">
        <f t="shared" si="139"/>
        <v>13</v>
      </c>
      <c r="E250" s="14">
        <f t="shared" si="141"/>
        <v>9</v>
      </c>
      <c r="F250" s="15">
        <f t="shared" si="142"/>
        <v>5</v>
      </c>
      <c r="G250" s="64"/>
      <c r="H250" s="20"/>
      <c r="I250" s="20"/>
      <c r="J250" s="20"/>
      <c r="K250" s="20"/>
      <c r="L250" s="76"/>
      <c r="M250" s="14" t="s">
        <v>76</v>
      </c>
      <c r="N250" s="17">
        <v>12</v>
      </c>
      <c r="O250" s="14"/>
      <c r="P250" s="20">
        <v>63</v>
      </c>
      <c r="Q250" s="14" t="s">
        <v>192</v>
      </c>
      <c r="R250" s="14" t="s">
        <v>193</v>
      </c>
      <c r="S250" s="14" t="s">
        <v>176</v>
      </c>
      <c r="T250" s="59"/>
      <c r="U250" s="21"/>
      <c r="V250" s="20" t="s">
        <v>47</v>
      </c>
      <c r="W250" s="23">
        <f>IF(ISBLANK(O250),IF(ISBLANK(V250),"",INDEX(Classes!$O$3:$O$17,MATCH(Results!V250,Classes!$N$3:$N$17,0),1)),"")</f>
        <v>8</v>
      </c>
      <c r="X250" s="21" t="s">
        <v>349</v>
      </c>
      <c r="Y250" s="20" t="s">
        <v>48</v>
      </c>
      <c r="Z250" s="23">
        <f>IF(ISBLANK($O250),IF(ISBLANK(Y250),"",INDEX(Classes!$O$3:$O$17,MATCH(Results!Y250,Classes!$N$3:$N$17,0),1)),"")</f>
        <v>7</v>
      </c>
      <c r="AA250" s="21"/>
      <c r="AB250" s="20" t="s">
        <v>161</v>
      </c>
      <c r="AC250" s="23">
        <f>IF(ISBLANK($O250),IF(ISBLANK(AB250),"",INDEX(Classes!$O$3:$O$17,MATCH(Results!AB250,Classes!$N$3:$N$17,0),1)),"")</f>
        <v>4</v>
      </c>
      <c r="AD250" s="24">
        <f t="shared" si="140"/>
        <v>19</v>
      </c>
      <c r="AE250" s="22">
        <f t="shared" si="143"/>
        <v>4</v>
      </c>
      <c r="AF250" s="22" t="str">
        <f t="shared" si="144"/>
        <v>1 Qs</v>
      </c>
    </row>
    <row r="251" spans="1:32" x14ac:dyDescent="0.25">
      <c r="A251" t="str">
        <f t="shared" si="136"/>
        <v>1213</v>
      </c>
      <c r="B251" t="str">
        <f t="shared" si="137"/>
        <v>129</v>
      </c>
      <c r="C251" t="str">
        <f t="shared" si="138"/>
        <v>125</v>
      </c>
      <c r="D251" s="14">
        <f t="shared" si="139"/>
        <v>13</v>
      </c>
      <c r="E251" s="14">
        <f t="shared" si="141"/>
        <v>9</v>
      </c>
      <c r="F251" s="15">
        <f t="shared" si="142"/>
        <v>5</v>
      </c>
      <c r="G251" s="64"/>
      <c r="H251" s="20"/>
      <c r="I251" s="20"/>
      <c r="J251" s="20"/>
      <c r="K251" s="20"/>
      <c r="L251" s="73"/>
      <c r="M251" s="14"/>
      <c r="N251" s="17">
        <f t="shared" ref="N251:N257" si="145">N250</f>
        <v>12</v>
      </c>
      <c r="O251" s="14"/>
      <c r="P251" s="14"/>
      <c r="Q251" s="14"/>
      <c r="R251" s="14"/>
      <c r="S251" s="14"/>
      <c r="T251" s="15"/>
      <c r="U251" s="21"/>
      <c r="V251" s="20"/>
      <c r="W251" s="23" t="str">
        <f>IF(ISBLANK(O251),IF(ISBLANK(V251),"",INDEX(Classes!$O$3:$O$17,MATCH(Results!V251,Classes!$N$3:$N$17,0),1)),"")</f>
        <v/>
      </c>
      <c r="X251" s="21"/>
      <c r="Y251" s="20"/>
      <c r="Z251" s="23" t="str">
        <f>IF(ISBLANK($O251),IF(ISBLANK(Y251),"",INDEX(Classes!$O$3:$O$17,MATCH(Results!Y251,Classes!$N$3:$N$17,0),1)),"")</f>
        <v/>
      </c>
      <c r="AA251" s="21"/>
      <c r="AB251" s="20"/>
      <c r="AC251" s="23" t="str">
        <f>IF(ISBLANK($O251),IF(ISBLANK(AB251),"",INDEX(Classes!$O$3:$O$17,MATCH(Results!AB251,Classes!$N$3:$N$17,0),1)),"")</f>
        <v/>
      </c>
      <c r="AD251" s="24">
        <f t="shared" si="140"/>
        <v>0</v>
      </c>
      <c r="AE251" s="22" t="str">
        <f t="shared" si="143"/>
        <v/>
      </c>
      <c r="AF251" s="22" t="str">
        <f t="shared" si="144"/>
        <v/>
      </c>
    </row>
    <row r="252" spans="1:32" hidden="1" outlineLevel="1" x14ac:dyDescent="0.25">
      <c r="A252" t="str">
        <f t="shared" si="136"/>
        <v>1213</v>
      </c>
      <c r="B252" t="str">
        <f t="shared" si="137"/>
        <v>129</v>
      </c>
      <c r="C252" t="str">
        <f t="shared" si="138"/>
        <v>125</v>
      </c>
      <c r="D252" s="14">
        <f t="shared" si="139"/>
        <v>13</v>
      </c>
      <c r="E252" s="14">
        <f t="shared" si="141"/>
        <v>9</v>
      </c>
      <c r="F252" s="15">
        <f t="shared" si="142"/>
        <v>5</v>
      </c>
      <c r="G252" s="67"/>
      <c r="H252" s="45"/>
      <c r="I252" s="45"/>
      <c r="J252" s="45"/>
      <c r="K252" s="45"/>
      <c r="L252" s="77"/>
      <c r="M252" s="46" t="s">
        <v>76</v>
      </c>
      <c r="N252" s="47">
        <v>12</v>
      </c>
      <c r="O252" s="46"/>
      <c r="P252" s="45"/>
      <c r="Q252" s="46"/>
      <c r="R252" s="46"/>
      <c r="S252" s="46"/>
      <c r="T252" s="48"/>
      <c r="U252" s="49"/>
      <c r="V252" s="45"/>
      <c r="W252" s="50" t="str">
        <f>IF(ISBLANK(O252),IF(ISBLANK(V252),"",INDEX(Classes!$O$3:$O$17,MATCH(Results!V252,Classes!$N$3:$N$17,0),1)),"")</f>
        <v/>
      </c>
      <c r="X252" s="49"/>
      <c r="Y252" s="45"/>
      <c r="Z252" s="50" t="str">
        <f>IF(ISBLANK(R252),IF(ISBLANK(Y252),"",INDEX(Classes!$O$3:$O$17,MATCH(Results!Y252,Classes!$N$3:$N$17,0),1)),"")</f>
        <v/>
      </c>
      <c r="AA252" s="49"/>
      <c r="AB252" s="45"/>
      <c r="AC252" s="50" t="str">
        <f>IF(ISBLANK(U252),IF(ISBLANK(AB252),"",INDEX(Classes!$O$3:$O$17,MATCH(Results!AB252,Classes!$N$3:$N$17,0),1)),"")</f>
        <v/>
      </c>
      <c r="AD252" s="51">
        <f t="shared" si="140"/>
        <v>0</v>
      </c>
      <c r="AE252" s="52" t="str">
        <f t="shared" si="143"/>
        <v/>
      </c>
      <c r="AF252" s="52" t="str">
        <f t="shared" si="144"/>
        <v/>
      </c>
    </row>
    <row r="253" spans="1:32" hidden="1" outlineLevel="1" x14ac:dyDescent="0.25">
      <c r="A253" t="str">
        <f t="shared" si="136"/>
        <v>1213</v>
      </c>
      <c r="B253" t="str">
        <f t="shared" si="137"/>
        <v>129</v>
      </c>
      <c r="C253" t="str">
        <f t="shared" si="138"/>
        <v>125</v>
      </c>
      <c r="D253" s="14">
        <f t="shared" si="139"/>
        <v>13</v>
      </c>
      <c r="E253" s="14">
        <f t="shared" si="141"/>
        <v>9</v>
      </c>
      <c r="F253" s="15">
        <f t="shared" si="142"/>
        <v>5</v>
      </c>
      <c r="G253" s="64"/>
      <c r="H253" s="20"/>
      <c r="I253" s="20"/>
      <c r="J253" s="20"/>
      <c r="K253" s="20"/>
      <c r="L253" s="73"/>
      <c r="M253" s="14"/>
      <c r="N253" s="17">
        <f t="shared" si="145"/>
        <v>12</v>
      </c>
      <c r="O253" s="14"/>
      <c r="P253" s="14"/>
      <c r="Q253" s="14"/>
      <c r="R253" s="14"/>
      <c r="S253" s="14"/>
      <c r="T253" s="15"/>
      <c r="U253" s="21"/>
      <c r="V253" s="20"/>
      <c r="W253" s="23" t="str">
        <f>IF(ISBLANK(O253),IF(ISBLANK(V253),"",INDEX(Classes!$O$3:$O$17,MATCH(Results!V253,Classes!$N$3:$N$17,0),1)),"")</f>
        <v/>
      </c>
      <c r="X253" s="21"/>
      <c r="Y253" s="20"/>
      <c r="Z253" s="23" t="str">
        <f>IF(ISBLANK(R253),IF(ISBLANK(Y253),"",INDEX(Classes!$O$3:$O$17,MATCH(Results!Y253,Classes!$N$3:$N$17,0),1)),"")</f>
        <v/>
      </c>
      <c r="AA253" s="21"/>
      <c r="AB253" s="20"/>
      <c r="AC253" s="23" t="str">
        <f>IF(ISBLANK(U253),IF(ISBLANK(AB253),"",INDEX(Classes!$O$3:$O$17,MATCH(Results!AB253,Classes!$N$3:$N$17,0),1)),"")</f>
        <v/>
      </c>
      <c r="AD253" s="24">
        <f t="shared" si="140"/>
        <v>0</v>
      </c>
      <c r="AE253" s="22" t="str">
        <f t="shared" si="143"/>
        <v/>
      </c>
      <c r="AF253" s="22" t="str">
        <f t="shared" si="144"/>
        <v/>
      </c>
    </row>
    <row r="254" spans="1:32" hidden="1" outlineLevel="1" x14ac:dyDescent="0.25">
      <c r="A254" t="str">
        <f t="shared" si="136"/>
        <v>1213</v>
      </c>
      <c r="B254" t="str">
        <f t="shared" si="137"/>
        <v>129</v>
      </c>
      <c r="C254" t="str">
        <f t="shared" si="138"/>
        <v>125</v>
      </c>
      <c r="D254" s="14">
        <f t="shared" si="139"/>
        <v>13</v>
      </c>
      <c r="E254" s="14">
        <f t="shared" si="141"/>
        <v>9</v>
      </c>
      <c r="F254" s="15">
        <f t="shared" si="142"/>
        <v>5</v>
      </c>
      <c r="G254" s="64"/>
      <c r="H254" s="20"/>
      <c r="I254" s="20"/>
      <c r="J254" s="20"/>
      <c r="K254" s="20"/>
      <c r="L254" s="73"/>
      <c r="M254" s="14"/>
      <c r="N254" s="17">
        <f t="shared" si="145"/>
        <v>12</v>
      </c>
      <c r="O254" s="14"/>
      <c r="P254" s="14"/>
      <c r="Q254" s="14"/>
      <c r="R254" s="14"/>
      <c r="S254" s="14"/>
      <c r="T254" s="15"/>
      <c r="U254" s="21"/>
      <c r="V254" s="20"/>
      <c r="W254" s="23" t="str">
        <f>IF(ISBLANK(O254),IF(ISBLANK(V254),"",INDEX(Classes!$O$3:$O$17,MATCH(Results!V254,Classes!$N$3:$N$17,0),1)),"")</f>
        <v/>
      </c>
      <c r="X254" s="21"/>
      <c r="Y254" s="20"/>
      <c r="Z254" s="23" t="str">
        <f>IF(ISBLANK(R254),IF(ISBLANK(Y254),"",INDEX(Classes!$O$3:$O$17,MATCH(Results!Y254,Classes!$N$3:$N$17,0),1)),"")</f>
        <v/>
      </c>
      <c r="AA254" s="21"/>
      <c r="AB254" s="20"/>
      <c r="AC254" s="23" t="str">
        <f>IF(ISBLANK(U254),IF(ISBLANK(AB254),"",INDEX(Classes!$O$3:$O$17,MATCH(Results!AB254,Classes!$N$3:$N$17,0),1)),"")</f>
        <v/>
      </c>
      <c r="AD254" s="24">
        <f t="shared" si="140"/>
        <v>0</v>
      </c>
      <c r="AE254" s="22" t="str">
        <f t="shared" si="143"/>
        <v/>
      </c>
      <c r="AF254" s="22" t="str">
        <f t="shared" si="144"/>
        <v/>
      </c>
    </row>
    <row r="255" spans="1:32" hidden="1" outlineLevel="1" x14ac:dyDescent="0.25">
      <c r="A255" t="str">
        <f t="shared" si="136"/>
        <v>1213</v>
      </c>
      <c r="B255" t="str">
        <f t="shared" si="137"/>
        <v>129</v>
      </c>
      <c r="C255" t="str">
        <f t="shared" si="138"/>
        <v>125</v>
      </c>
      <c r="D255" s="14">
        <f t="shared" si="139"/>
        <v>13</v>
      </c>
      <c r="E255" s="14">
        <f t="shared" si="141"/>
        <v>9</v>
      </c>
      <c r="F255" s="15">
        <f t="shared" si="142"/>
        <v>5</v>
      </c>
      <c r="G255" s="64"/>
      <c r="H255" s="20"/>
      <c r="I255" s="20"/>
      <c r="J255" s="20"/>
      <c r="K255" s="20"/>
      <c r="L255" s="73"/>
      <c r="M255" s="14"/>
      <c r="N255" s="17">
        <f t="shared" si="145"/>
        <v>12</v>
      </c>
      <c r="O255" s="14"/>
      <c r="P255" s="14"/>
      <c r="Q255" s="14"/>
      <c r="R255" s="14"/>
      <c r="S255" s="14"/>
      <c r="T255" s="15"/>
      <c r="U255" s="21"/>
      <c r="V255" s="20"/>
      <c r="W255" s="23" t="str">
        <f>IF(ISBLANK(O255),IF(ISBLANK(V255),"",INDEX(Classes!$O$3:$O$17,MATCH(Results!V255,Classes!$N$3:$N$17,0),1)),"")</f>
        <v/>
      </c>
      <c r="X255" s="21"/>
      <c r="Y255" s="20"/>
      <c r="Z255" s="23" t="str">
        <f>IF(ISBLANK(R255),IF(ISBLANK(Y255),"",INDEX(Classes!$O$3:$O$17,MATCH(Results!Y255,Classes!$N$3:$N$17,0),1)),"")</f>
        <v/>
      </c>
      <c r="AA255" s="21"/>
      <c r="AB255" s="20"/>
      <c r="AC255" s="23" t="str">
        <f>IF(ISBLANK(U255),IF(ISBLANK(AB255),"",INDEX(Classes!$O$3:$O$17,MATCH(Results!AB255,Classes!$N$3:$N$17,0),1)),"")</f>
        <v/>
      </c>
      <c r="AD255" s="24">
        <f t="shared" si="140"/>
        <v>0</v>
      </c>
      <c r="AE255" s="22" t="str">
        <f t="shared" si="143"/>
        <v/>
      </c>
      <c r="AF255" s="22" t="str">
        <f t="shared" si="144"/>
        <v/>
      </c>
    </row>
    <row r="256" spans="1:32" hidden="1" outlineLevel="1" x14ac:dyDescent="0.25">
      <c r="A256" t="str">
        <f t="shared" si="136"/>
        <v>1213</v>
      </c>
      <c r="B256" t="str">
        <f t="shared" si="137"/>
        <v>129</v>
      </c>
      <c r="C256" t="str">
        <f t="shared" si="138"/>
        <v>125</v>
      </c>
      <c r="D256" s="14">
        <f t="shared" si="139"/>
        <v>13</v>
      </c>
      <c r="E256" s="14">
        <f t="shared" si="141"/>
        <v>9</v>
      </c>
      <c r="F256" s="15">
        <f t="shared" si="142"/>
        <v>5</v>
      </c>
      <c r="G256" s="64"/>
      <c r="H256" s="20"/>
      <c r="I256" s="20"/>
      <c r="J256" s="20"/>
      <c r="K256" s="20"/>
      <c r="L256" s="73"/>
      <c r="M256" s="14"/>
      <c r="N256" s="17">
        <f t="shared" si="145"/>
        <v>12</v>
      </c>
      <c r="O256" s="14"/>
      <c r="P256" s="14"/>
      <c r="Q256" s="14"/>
      <c r="R256" s="14"/>
      <c r="S256" s="14"/>
      <c r="T256" s="15"/>
      <c r="U256" s="21"/>
      <c r="V256" s="20"/>
      <c r="W256" s="23" t="str">
        <f>IF(ISBLANK(O256),IF(ISBLANK(V256),"",INDEX(Classes!$O$3:$O$17,MATCH(Results!V256,Classes!$N$3:$N$17,0),1)),"")</f>
        <v/>
      </c>
      <c r="X256" s="21"/>
      <c r="Y256" s="20"/>
      <c r="Z256" s="23" t="str">
        <f>IF(ISBLANK(R256),IF(ISBLANK(Y256),"",INDEX(Classes!$O$3:$O$17,MATCH(Results!Y256,Classes!$N$3:$N$17,0),1)),"")</f>
        <v/>
      </c>
      <c r="AA256" s="21"/>
      <c r="AB256" s="20"/>
      <c r="AC256" s="23" t="str">
        <f>IF(ISBLANK(U256),IF(ISBLANK(AB256),"",INDEX(Classes!$O$3:$O$17,MATCH(Results!AB256,Classes!$N$3:$N$17,0),1)),"")</f>
        <v/>
      </c>
      <c r="AD256" s="24">
        <f t="shared" si="140"/>
        <v>0</v>
      </c>
      <c r="AE256" s="22" t="str">
        <f t="shared" si="143"/>
        <v/>
      </c>
      <c r="AF256" s="22" t="str">
        <f t="shared" si="144"/>
        <v/>
      </c>
    </row>
    <row r="257" spans="1:32" hidden="1" outlineLevel="1" x14ac:dyDescent="0.25">
      <c r="A257" t="str">
        <f t="shared" si="136"/>
        <v>1213</v>
      </c>
      <c r="B257" t="str">
        <f t="shared" si="137"/>
        <v>129</v>
      </c>
      <c r="C257" t="str">
        <f t="shared" si="138"/>
        <v>125</v>
      </c>
      <c r="D257" s="14">
        <f t="shared" si="139"/>
        <v>13</v>
      </c>
      <c r="E257" s="14">
        <f t="shared" si="141"/>
        <v>9</v>
      </c>
      <c r="F257" s="15">
        <f t="shared" si="142"/>
        <v>5</v>
      </c>
      <c r="G257" s="64"/>
      <c r="H257" s="20"/>
      <c r="I257" s="20"/>
      <c r="J257" s="20"/>
      <c r="K257" s="20"/>
      <c r="L257" s="73"/>
      <c r="M257" s="14"/>
      <c r="N257" s="17">
        <f t="shared" si="145"/>
        <v>12</v>
      </c>
      <c r="O257" s="14"/>
      <c r="P257" s="14"/>
      <c r="Q257" s="14"/>
      <c r="R257" s="14"/>
      <c r="S257" s="14"/>
      <c r="T257" s="15"/>
      <c r="U257" s="21"/>
      <c r="V257" s="20"/>
      <c r="W257" s="23" t="str">
        <f>IF(ISBLANK(O257),IF(ISBLANK(V257),"",INDEX(Classes!$O$3:$O$17,MATCH(Results!V257,Classes!$N$3:$N$17,0),1)),"")</f>
        <v/>
      </c>
      <c r="X257" s="21"/>
      <c r="Y257" s="20"/>
      <c r="Z257" s="23" t="str">
        <f>IF(ISBLANK(R257),IF(ISBLANK(Y257),"",INDEX(Classes!$O$3:$O$17,MATCH(Results!Y257,Classes!$N$3:$N$17,0),1)),"")</f>
        <v/>
      </c>
      <c r="AA257" s="21"/>
      <c r="AB257" s="20"/>
      <c r="AC257" s="23" t="str">
        <f>IF(ISBLANK(U257),IF(ISBLANK(AB257),"",INDEX(Classes!$O$3:$O$17,MATCH(Results!AB257,Classes!$N$3:$N$17,0),1)),"")</f>
        <v/>
      </c>
      <c r="AD257" s="24">
        <f t="shared" si="140"/>
        <v>0</v>
      </c>
      <c r="AE257" s="22" t="str">
        <f t="shared" si="143"/>
        <v/>
      </c>
      <c r="AF257" s="22" t="str">
        <f t="shared" si="144"/>
        <v/>
      </c>
    </row>
    <row r="258" spans="1:32" collapsed="1" x14ac:dyDescent="0.25">
      <c r="D258" s="10"/>
      <c r="E258" s="10"/>
      <c r="F258" s="11"/>
      <c r="G258" s="66"/>
      <c r="H258" s="19"/>
      <c r="I258" s="19"/>
      <c r="J258" s="19"/>
      <c r="K258" s="19"/>
      <c r="L258" s="74"/>
      <c r="M258" s="10"/>
      <c r="N258" s="18" t="str">
        <f>Classes!$A$15</f>
        <v xml:space="preserve">Class 13 Seniors </v>
      </c>
      <c r="O258" s="10"/>
      <c r="P258" s="10"/>
      <c r="Q258" s="10"/>
      <c r="R258" s="10"/>
      <c r="S258" s="10"/>
      <c r="T258" s="11"/>
      <c r="U258" s="12"/>
      <c r="V258" s="10"/>
      <c r="W258" s="13"/>
      <c r="X258" s="12"/>
      <c r="Y258" s="10"/>
      <c r="Z258" s="13"/>
      <c r="AA258" s="12"/>
      <c r="AB258" s="10"/>
      <c r="AC258" s="13"/>
      <c r="AD258" s="16"/>
      <c r="AE258" s="16"/>
      <c r="AF258" s="16"/>
    </row>
    <row r="259" spans="1:32" x14ac:dyDescent="0.25">
      <c r="D259" s="14"/>
      <c r="E259" s="14"/>
      <c r="F259" s="15"/>
      <c r="G259" s="64"/>
      <c r="H259" s="20"/>
      <c r="I259" s="20"/>
      <c r="J259" s="20"/>
      <c r="K259" s="20"/>
      <c r="L259" s="76"/>
      <c r="M259" s="14"/>
      <c r="N259" s="17">
        <v>13</v>
      </c>
      <c r="O259" s="78" t="s">
        <v>88</v>
      </c>
      <c r="P259" s="20">
        <v>85</v>
      </c>
      <c r="Q259" s="14" t="s">
        <v>291</v>
      </c>
      <c r="R259" s="14" t="s">
        <v>292</v>
      </c>
      <c r="S259" s="14" t="s">
        <v>150</v>
      </c>
      <c r="T259" s="15" t="s">
        <v>76</v>
      </c>
      <c r="U259" s="21" t="str">
        <f t="shared" ref="U259:V263" si="146">IF(INDEX(U$6:U$253,MATCH($P259,$P$6:$P$253,0),1)=0,"",INDEX(U$6:U$253,MATCH($P259,$P$6:$P$253,0),1))</f>
        <v/>
      </c>
      <c r="V259" s="20" t="str">
        <f t="shared" si="146"/>
        <v>1st</v>
      </c>
      <c r="W259" s="23">
        <f>IFERROR(IF(ISBLANK(V259),"",INDEX(Classes!$O$3:$O$17,MATCH(Results!V259,Classes!$N$3:$N$17,0),1)),"")</f>
        <v>10</v>
      </c>
      <c r="X259" s="21" t="str">
        <f t="shared" ref="X259:Y263" si="147">IF(INDEX(X$6:X$253,MATCH($P259,$P$6:$P$253,0),1)=0,"",INDEX(X$6:X$253,MATCH($P259,$P$6:$P$253,0),1))</f>
        <v/>
      </c>
      <c r="Y259" s="20" t="str">
        <f t="shared" si="147"/>
        <v>5th</v>
      </c>
      <c r="Z259" s="23">
        <f>IFERROR(IF(ISBLANK(Y259),"",INDEX(Classes!$O$3:$O$17,MATCH(Results!Y259,Classes!$N$3:$N$17,0),1)),"")</f>
        <v>6</v>
      </c>
      <c r="AA259" s="21" t="str">
        <f t="shared" ref="AA259:AB263" si="148">IF(INDEX(AA$6:AA$253,MATCH($P259,$P$6:$P$253,0),1)=0,"",INDEX(AA$6:AA$253,MATCH($P259,$P$6:$P$253,0),1))</f>
        <v/>
      </c>
      <c r="AB259" s="20" t="str">
        <f t="shared" si="148"/>
        <v>3rd</v>
      </c>
      <c r="AC259" s="23">
        <f>IFERROR(IF(ISBLANK(AB259),"",INDEX(Classes!$O$3:$O$17,MATCH(Results!AB259,Classes!$N$3:$N$17,0),1)),"")</f>
        <v>8</v>
      </c>
      <c r="AD259" s="24">
        <f t="shared" ref="AD259:AD278" si="149">SUM(W259,Z259,AC259)</f>
        <v>24</v>
      </c>
      <c r="AE259" s="22">
        <f>IF(AD259=0,"",RANK(AD259,$AD$259:$AD$278))</f>
        <v>1</v>
      </c>
      <c r="AF259" s="52" t="str">
        <f>IF(ISBLANK(O259),IF(COUNTIF(U259:AC259,"C")=0,"",COUNTIF(U259:AC259,"C")&amp;" Qs"),"")</f>
        <v/>
      </c>
    </row>
    <row r="260" spans="1:32" x14ac:dyDescent="0.25">
      <c r="D260" s="14"/>
      <c r="E260" s="14"/>
      <c r="F260" s="15"/>
      <c r="G260" s="64"/>
      <c r="H260" s="20"/>
      <c r="I260" s="20"/>
      <c r="J260" s="20"/>
      <c r="K260" s="20"/>
      <c r="L260" s="76"/>
      <c r="M260" s="14"/>
      <c r="N260" s="17">
        <v>13</v>
      </c>
      <c r="O260" s="78" t="s">
        <v>88</v>
      </c>
      <c r="P260" s="20">
        <v>90</v>
      </c>
      <c r="Q260" s="14" t="s">
        <v>293</v>
      </c>
      <c r="R260" s="14" t="s">
        <v>343</v>
      </c>
      <c r="S260" s="14" t="s">
        <v>150</v>
      </c>
      <c r="T260" s="15" t="s">
        <v>76</v>
      </c>
      <c r="U260" s="21" t="str">
        <f t="shared" si="146"/>
        <v/>
      </c>
      <c r="V260" s="20" t="str">
        <f t="shared" si="146"/>
        <v/>
      </c>
      <c r="W260" s="23" t="str">
        <f>IFERROR(IF(ISBLANK(V260),"",INDEX(Classes!$O$3:$O$17,MATCH(Results!V260,Classes!$N$3:$N$17,0),1)),"")</f>
        <v/>
      </c>
      <c r="X260" s="21" t="str">
        <f t="shared" si="147"/>
        <v/>
      </c>
      <c r="Y260" s="20" t="str">
        <f t="shared" si="147"/>
        <v/>
      </c>
      <c r="Z260" s="23" t="str">
        <f>IFERROR(IF(ISBLANK(Y260),"",INDEX(Classes!$O$3:$O$17,MATCH(Results!Y260,Classes!$N$3:$N$17,0),1)),"")</f>
        <v/>
      </c>
      <c r="AA260" s="21" t="str">
        <f t="shared" si="148"/>
        <v/>
      </c>
      <c r="AB260" s="20" t="str">
        <f t="shared" si="148"/>
        <v/>
      </c>
      <c r="AC260" s="23" t="str">
        <f>IFERROR(IF(ISBLANK(AB260),"",INDEX(Classes!$O$3:$O$17,MATCH(Results!AB260,Classes!$N$3:$N$17,0),1)),"")</f>
        <v/>
      </c>
      <c r="AD260" s="24">
        <f t="shared" si="149"/>
        <v>0</v>
      </c>
      <c r="AE260" s="22" t="str">
        <f t="shared" ref="AE260:AE278" si="150">IF(AD260=0,"",RANK(AD260,$AD$259:$AD$278))</f>
        <v/>
      </c>
      <c r="AF260" s="52" t="str">
        <f t="shared" ref="AF260:AF278" si="151">IF(ISBLANK(O260),IF(COUNTIF(U260:AC260,"C")=0,"",COUNTIF(U260:AC260,"C")&amp;" Qs"),"")</f>
        <v/>
      </c>
    </row>
    <row r="261" spans="1:32" x14ac:dyDescent="0.25">
      <c r="D261" s="14"/>
      <c r="E261" s="14"/>
      <c r="F261" s="15"/>
      <c r="G261" s="64"/>
      <c r="H261" s="20"/>
      <c r="I261" s="20"/>
      <c r="J261" s="20"/>
      <c r="K261" s="20"/>
      <c r="L261" s="76"/>
      <c r="M261" s="14"/>
      <c r="N261" s="17">
        <v>13</v>
      </c>
      <c r="O261" s="78" t="s">
        <v>88</v>
      </c>
      <c r="P261" s="20">
        <v>61</v>
      </c>
      <c r="Q261" s="14" t="s">
        <v>295</v>
      </c>
      <c r="R261" s="14" t="s">
        <v>296</v>
      </c>
      <c r="S261" s="14" t="s">
        <v>79</v>
      </c>
      <c r="T261" s="15" t="s">
        <v>76</v>
      </c>
      <c r="U261" s="21" t="str">
        <f t="shared" si="146"/>
        <v/>
      </c>
      <c r="V261" s="20" t="str">
        <f t="shared" si="146"/>
        <v/>
      </c>
      <c r="W261" s="23" t="str">
        <f>IFERROR(IF(ISBLANK(V261),"",INDEX(Classes!$O$3:$O$17,MATCH(Results!V261,Classes!$N$3:$N$17,0),1)),"")</f>
        <v/>
      </c>
      <c r="X261" s="21" t="str">
        <f t="shared" si="147"/>
        <v/>
      </c>
      <c r="Y261" s="20" t="str">
        <f t="shared" si="147"/>
        <v/>
      </c>
      <c r="Z261" s="23" t="str">
        <f>IFERROR(IF(ISBLANK(Y261),"",INDEX(Classes!$O$3:$O$17,MATCH(Results!Y261,Classes!$N$3:$N$17,0),1)),"")</f>
        <v/>
      </c>
      <c r="AA261" s="21" t="str">
        <f t="shared" si="148"/>
        <v/>
      </c>
      <c r="AB261" s="20" t="str">
        <f t="shared" si="148"/>
        <v/>
      </c>
      <c r="AC261" s="23" t="str">
        <f>IFERROR(IF(ISBLANK(AB261),"",INDEX(Classes!$O$3:$O$17,MATCH(Results!AB261,Classes!$N$3:$N$17,0),1)),"")</f>
        <v/>
      </c>
      <c r="AD261" s="24">
        <f t="shared" si="149"/>
        <v>0</v>
      </c>
      <c r="AE261" s="22" t="str">
        <f t="shared" si="150"/>
        <v/>
      </c>
      <c r="AF261" s="52" t="str">
        <f t="shared" si="151"/>
        <v/>
      </c>
    </row>
    <row r="262" spans="1:32" x14ac:dyDescent="0.25">
      <c r="D262" s="14"/>
      <c r="E262" s="14"/>
      <c r="F262" s="15"/>
      <c r="G262" s="64"/>
      <c r="H262" s="20"/>
      <c r="I262" s="20"/>
      <c r="J262" s="20"/>
      <c r="K262" s="20"/>
      <c r="L262" s="76"/>
      <c r="M262" s="14"/>
      <c r="N262" s="17">
        <v>13</v>
      </c>
      <c r="O262" s="78" t="s">
        <v>88</v>
      </c>
      <c r="P262" s="20">
        <v>82</v>
      </c>
      <c r="Q262" s="14" t="s">
        <v>297</v>
      </c>
      <c r="R262" s="14" t="s">
        <v>298</v>
      </c>
      <c r="S262" s="14" t="s">
        <v>125</v>
      </c>
      <c r="T262" s="15" t="s">
        <v>76</v>
      </c>
      <c r="U262" s="21" t="str">
        <f t="shared" si="146"/>
        <v/>
      </c>
      <c r="V262" s="20" t="str">
        <f t="shared" si="146"/>
        <v/>
      </c>
      <c r="W262" s="23" t="str">
        <f>IFERROR(IF(ISBLANK(V262),"",INDEX(Classes!$O$3:$O$17,MATCH(Results!V262,Classes!$N$3:$N$17,0),1)),"")</f>
        <v/>
      </c>
      <c r="X262" s="21" t="str">
        <f t="shared" si="147"/>
        <v/>
      </c>
      <c r="Y262" s="20" t="str">
        <f t="shared" si="147"/>
        <v/>
      </c>
      <c r="Z262" s="23" t="str">
        <f>IFERROR(IF(ISBLANK(Y262),"",INDEX(Classes!$O$3:$O$17,MATCH(Results!Y262,Classes!$N$3:$N$17,0),1)),"")</f>
        <v/>
      </c>
      <c r="AA262" s="21" t="str">
        <f t="shared" si="148"/>
        <v/>
      </c>
      <c r="AB262" s="20" t="str">
        <f t="shared" si="148"/>
        <v/>
      </c>
      <c r="AC262" s="23" t="str">
        <f>IFERROR(IF(ISBLANK(AB262),"",INDEX(Classes!$O$3:$O$17,MATCH(Results!AB262,Classes!$N$3:$N$17,0),1)),"")</f>
        <v/>
      </c>
      <c r="AD262" s="24">
        <f t="shared" si="149"/>
        <v>0</v>
      </c>
      <c r="AE262" s="22" t="str">
        <f t="shared" si="150"/>
        <v/>
      </c>
      <c r="AF262" s="52" t="str">
        <f t="shared" si="151"/>
        <v/>
      </c>
    </row>
    <row r="263" spans="1:32" x14ac:dyDescent="0.25">
      <c r="D263" s="14"/>
      <c r="E263" s="14"/>
      <c r="F263" s="15"/>
      <c r="G263" s="64"/>
      <c r="H263" s="20"/>
      <c r="I263" s="20"/>
      <c r="J263" s="20"/>
      <c r="K263" s="20"/>
      <c r="L263" s="76"/>
      <c r="M263" s="14"/>
      <c r="N263" s="17">
        <v>13</v>
      </c>
      <c r="O263" s="78" t="s">
        <v>88</v>
      </c>
      <c r="P263" s="20">
        <v>92</v>
      </c>
      <c r="Q263" s="14" t="s">
        <v>346</v>
      </c>
      <c r="R263" s="14" t="s">
        <v>347</v>
      </c>
      <c r="S263" s="14" t="s">
        <v>234</v>
      </c>
      <c r="T263" s="15" t="s">
        <v>76</v>
      </c>
      <c r="U263" s="21" t="str">
        <f t="shared" si="146"/>
        <v/>
      </c>
      <c r="V263" s="20" t="str">
        <f t="shared" si="146"/>
        <v>10th</v>
      </c>
      <c r="W263" s="23">
        <f>IFERROR(IF(ISBLANK(V263),"",INDEX(Classes!$O$3:$O$17,MATCH(Results!V263,Classes!$N$3:$N$17,0),1)),"")</f>
        <v>1</v>
      </c>
      <c r="X263" s="21" t="str">
        <f t="shared" si="147"/>
        <v/>
      </c>
      <c r="Y263" s="20" t="str">
        <f t="shared" si="147"/>
        <v>8th</v>
      </c>
      <c r="Z263" s="23">
        <f>IFERROR(IF(ISBLANK(Y263),"",INDEX(Classes!$O$3:$O$17,MATCH(Results!Y263,Classes!$N$3:$N$17,0),1)),"")</f>
        <v>3</v>
      </c>
      <c r="AA263" s="21" t="str">
        <f t="shared" si="148"/>
        <v/>
      </c>
      <c r="AB263" s="20" t="str">
        <f t="shared" si="148"/>
        <v/>
      </c>
      <c r="AC263" s="23" t="str">
        <f>IFERROR(IF(ISBLANK(AB263),"",INDEX(Classes!$O$3:$O$17,MATCH(Results!AB263,Classes!$N$3:$N$17,0),1)),"")</f>
        <v/>
      </c>
      <c r="AD263" s="24">
        <f t="shared" si="149"/>
        <v>4</v>
      </c>
      <c r="AE263" s="22">
        <f t="shared" si="150"/>
        <v>2</v>
      </c>
      <c r="AF263" s="52" t="str">
        <f t="shared" si="151"/>
        <v/>
      </c>
    </row>
    <row r="264" spans="1:32" x14ac:dyDescent="0.25">
      <c r="D264" s="14"/>
      <c r="E264" s="14"/>
      <c r="F264" s="15"/>
      <c r="G264" s="64"/>
      <c r="H264" s="20"/>
      <c r="I264" s="20"/>
      <c r="J264" s="20"/>
      <c r="K264" s="20"/>
      <c r="L264" s="76"/>
      <c r="M264" s="14"/>
      <c r="N264" s="17"/>
      <c r="O264" s="78"/>
      <c r="P264" s="20"/>
      <c r="Q264" s="14"/>
      <c r="R264" s="14"/>
      <c r="S264" s="14"/>
      <c r="T264" s="15" t="s">
        <v>76</v>
      </c>
      <c r="U264" s="21"/>
      <c r="V264" s="20"/>
      <c r="W264" s="23"/>
      <c r="X264" s="21"/>
      <c r="Y264" s="20"/>
      <c r="Z264" s="23"/>
      <c r="AA264" s="21"/>
      <c r="AB264" s="20"/>
      <c r="AC264" s="23" t="str">
        <f>IFERROR(IF(ISBLANK(AB264),"",INDEX(Classes!$O$3:$O$17,MATCH(Results!AB264,Classes!$N$3:$N$17,0),1)),"")</f>
        <v/>
      </c>
      <c r="AD264" s="24">
        <f t="shared" si="149"/>
        <v>0</v>
      </c>
      <c r="AE264" s="22" t="str">
        <f t="shared" si="150"/>
        <v/>
      </c>
      <c r="AF264" s="52" t="str">
        <f t="shared" si="151"/>
        <v/>
      </c>
    </row>
    <row r="265" spans="1:32" x14ac:dyDescent="0.25">
      <c r="D265" s="14"/>
      <c r="E265" s="14"/>
      <c r="F265" s="15"/>
      <c r="G265" s="64"/>
      <c r="H265" s="20"/>
      <c r="I265" s="20"/>
      <c r="J265" s="20"/>
      <c r="K265" s="20"/>
      <c r="L265" s="73"/>
      <c r="M265" s="14"/>
      <c r="N265" s="17">
        <f t="shared" ref="N265:N278" si="152">N264</f>
        <v>0</v>
      </c>
      <c r="O265" s="14"/>
      <c r="P265" s="14"/>
      <c r="Q265" s="14"/>
      <c r="R265" s="14"/>
      <c r="S265" s="14"/>
      <c r="T265" s="15"/>
      <c r="U265" s="21"/>
      <c r="V265" s="20"/>
      <c r="W265" s="23" t="str">
        <f>IFERROR(IF(ISBLANK(V265),"",INDEX(Classes!$O$3:$O$17,MATCH(Results!V265,Classes!$N$3:$N$17,0),1)),"")</f>
        <v/>
      </c>
      <c r="X265" s="21"/>
      <c r="Y265" s="20"/>
      <c r="Z265" s="23" t="str">
        <f>IFERROR(IF(ISBLANK(Y265),"",INDEX(Classes!$O$3:$O$17,MATCH(Results!Y265,Classes!$N$3:$N$17,0),1)),"")</f>
        <v/>
      </c>
      <c r="AA265" s="21"/>
      <c r="AB265" s="20"/>
      <c r="AC265" s="23" t="str">
        <f>IFERROR(IF(ISBLANK(AB265),"",INDEX(Classes!$O$3:$O$17,MATCH(Results!AB265,Classes!$N$3:$N$17,0),1)),"")</f>
        <v/>
      </c>
      <c r="AD265" s="24">
        <f t="shared" si="149"/>
        <v>0</v>
      </c>
      <c r="AE265" s="22" t="str">
        <f t="shared" si="150"/>
        <v/>
      </c>
      <c r="AF265" s="52" t="str">
        <f t="shared" si="151"/>
        <v/>
      </c>
    </row>
    <row r="266" spans="1:32" hidden="1" outlineLevel="1" x14ac:dyDescent="0.25">
      <c r="A266" t="str">
        <f t="shared" ref="A266:A278" si="153">$N$259&amp;D266</f>
        <v>130</v>
      </c>
      <c r="B266" t="str">
        <f t="shared" ref="B266:B278" si="154">$N$259&amp;E266</f>
        <v>130</v>
      </c>
      <c r="C266" t="str">
        <f t="shared" ref="C266:C278" si="155">$N$259&amp;F266</f>
        <v>130</v>
      </c>
      <c r="D266" s="14">
        <f t="shared" ref="D266:D278" si="156">IF(ISBLANK(P266),D265,IF(G266="**",1,1+D265))</f>
        <v>0</v>
      </c>
      <c r="E266" s="14">
        <f t="shared" ref="E266:E278" si="157">IF(ISBLANK(P266),E265,IF(H266="**",1,1+E265))</f>
        <v>0</v>
      </c>
      <c r="F266" s="15">
        <f t="shared" ref="F266:F278" si="158">IF(ISBLANK(P266),F265,IF(I266="**",1,1+F265))</f>
        <v>0</v>
      </c>
      <c r="G266" s="20"/>
      <c r="H266" s="20"/>
      <c r="I266" s="20"/>
      <c r="J266" s="20"/>
      <c r="K266" s="20"/>
      <c r="L266" s="73"/>
      <c r="M266" s="14"/>
      <c r="N266" s="17">
        <f t="shared" si="152"/>
        <v>0</v>
      </c>
      <c r="O266" s="14"/>
      <c r="P266" s="14"/>
      <c r="Q266" s="14"/>
      <c r="R266" s="14"/>
      <c r="S266" s="14"/>
      <c r="T266" s="15"/>
      <c r="U266" s="21"/>
      <c r="V266" s="20"/>
      <c r="W266" s="23"/>
      <c r="X266" s="21"/>
      <c r="Y266" s="20"/>
      <c r="Z266" s="23"/>
      <c r="AA266" s="21"/>
      <c r="AB266" s="20"/>
      <c r="AC266" s="23"/>
      <c r="AD266" s="24">
        <f t="shared" si="149"/>
        <v>0</v>
      </c>
      <c r="AE266" s="22" t="str">
        <f t="shared" si="150"/>
        <v/>
      </c>
      <c r="AF266" s="22" t="str">
        <f t="shared" si="151"/>
        <v/>
      </c>
    </row>
    <row r="267" spans="1:32" hidden="1" outlineLevel="1" x14ac:dyDescent="0.25">
      <c r="A267" t="str">
        <f t="shared" si="153"/>
        <v>130</v>
      </c>
      <c r="B267" t="str">
        <f t="shared" si="154"/>
        <v>130</v>
      </c>
      <c r="C267" t="str">
        <f t="shared" si="155"/>
        <v>130</v>
      </c>
      <c r="D267" s="14">
        <f t="shared" si="156"/>
        <v>0</v>
      </c>
      <c r="E267" s="14">
        <f t="shared" si="157"/>
        <v>0</v>
      </c>
      <c r="F267" s="15">
        <f t="shared" si="158"/>
        <v>0</v>
      </c>
      <c r="G267" s="20"/>
      <c r="H267" s="20"/>
      <c r="I267" s="20"/>
      <c r="J267" s="20"/>
      <c r="K267" s="20"/>
      <c r="L267" s="73"/>
      <c r="M267" s="14"/>
      <c r="N267" s="17">
        <f t="shared" si="152"/>
        <v>0</v>
      </c>
      <c r="O267" s="14"/>
      <c r="P267" s="14"/>
      <c r="Q267" s="14"/>
      <c r="R267" s="14"/>
      <c r="S267" s="14"/>
      <c r="T267" s="15"/>
      <c r="U267" s="21"/>
      <c r="V267" s="20"/>
      <c r="W267" s="23"/>
      <c r="X267" s="21"/>
      <c r="Y267" s="20"/>
      <c r="Z267" s="23"/>
      <c r="AA267" s="21"/>
      <c r="AB267" s="20"/>
      <c r="AC267" s="23"/>
      <c r="AD267" s="24">
        <f t="shared" si="149"/>
        <v>0</v>
      </c>
      <c r="AE267" s="22" t="str">
        <f t="shared" si="150"/>
        <v/>
      </c>
      <c r="AF267" s="22" t="str">
        <f t="shared" si="151"/>
        <v/>
      </c>
    </row>
    <row r="268" spans="1:32" hidden="1" outlineLevel="1" x14ac:dyDescent="0.25">
      <c r="A268" t="str">
        <f t="shared" si="153"/>
        <v>130</v>
      </c>
      <c r="B268" t="str">
        <f t="shared" si="154"/>
        <v>130</v>
      </c>
      <c r="C268" t="str">
        <f t="shared" si="155"/>
        <v>130</v>
      </c>
      <c r="D268" s="14">
        <f t="shared" si="156"/>
        <v>0</v>
      </c>
      <c r="E268" s="14">
        <f t="shared" si="157"/>
        <v>0</v>
      </c>
      <c r="F268" s="15">
        <f t="shared" si="158"/>
        <v>0</v>
      </c>
      <c r="G268" s="20"/>
      <c r="H268" s="20"/>
      <c r="I268" s="20"/>
      <c r="J268" s="20"/>
      <c r="K268" s="20"/>
      <c r="L268" s="73"/>
      <c r="M268" s="14"/>
      <c r="N268" s="17">
        <f t="shared" si="152"/>
        <v>0</v>
      </c>
      <c r="O268" s="14"/>
      <c r="P268" s="14"/>
      <c r="Q268" s="14"/>
      <c r="R268" s="14"/>
      <c r="S268" s="14"/>
      <c r="T268" s="15"/>
      <c r="U268" s="21"/>
      <c r="V268" s="20"/>
      <c r="W268" s="23"/>
      <c r="X268" s="21"/>
      <c r="Y268" s="20"/>
      <c r="Z268" s="23"/>
      <c r="AA268" s="21"/>
      <c r="AB268" s="20"/>
      <c r="AC268" s="23"/>
      <c r="AD268" s="24">
        <f t="shared" si="149"/>
        <v>0</v>
      </c>
      <c r="AE268" s="22" t="str">
        <f t="shared" si="150"/>
        <v/>
      </c>
      <c r="AF268" s="22" t="str">
        <f t="shared" si="151"/>
        <v/>
      </c>
    </row>
    <row r="269" spans="1:32" hidden="1" outlineLevel="1" x14ac:dyDescent="0.25">
      <c r="A269" t="str">
        <f t="shared" si="153"/>
        <v>130</v>
      </c>
      <c r="B269" t="str">
        <f t="shared" si="154"/>
        <v>130</v>
      </c>
      <c r="C269" t="str">
        <f t="shared" si="155"/>
        <v>130</v>
      </c>
      <c r="D269" s="14">
        <f t="shared" si="156"/>
        <v>0</v>
      </c>
      <c r="E269" s="14">
        <f t="shared" si="157"/>
        <v>0</v>
      </c>
      <c r="F269" s="15">
        <f t="shared" si="158"/>
        <v>0</v>
      </c>
      <c r="G269" s="20"/>
      <c r="H269" s="20"/>
      <c r="I269" s="20"/>
      <c r="J269" s="20"/>
      <c r="K269" s="20"/>
      <c r="L269" s="73"/>
      <c r="M269" s="14"/>
      <c r="N269" s="17">
        <f t="shared" si="152"/>
        <v>0</v>
      </c>
      <c r="O269" s="14"/>
      <c r="P269" s="14"/>
      <c r="Q269" s="14"/>
      <c r="R269" s="14"/>
      <c r="S269" s="14"/>
      <c r="T269" s="15"/>
      <c r="U269" s="21"/>
      <c r="V269" s="20"/>
      <c r="W269" s="23"/>
      <c r="X269" s="21"/>
      <c r="Y269" s="20"/>
      <c r="Z269" s="23"/>
      <c r="AA269" s="21"/>
      <c r="AB269" s="20"/>
      <c r="AC269" s="23"/>
      <c r="AD269" s="24">
        <f t="shared" si="149"/>
        <v>0</v>
      </c>
      <c r="AE269" s="22" t="str">
        <f t="shared" si="150"/>
        <v/>
      </c>
      <c r="AF269" s="22" t="str">
        <f t="shared" si="151"/>
        <v/>
      </c>
    </row>
    <row r="270" spans="1:32" hidden="1" outlineLevel="1" x14ac:dyDescent="0.25">
      <c r="A270" t="str">
        <f t="shared" si="153"/>
        <v>130</v>
      </c>
      <c r="B270" t="str">
        <f t="shared" si="154"/>
        <v>130</v>
      </c>
      <c r="C270" t="str">
        <f t="shared" si="155"/>
        <v>130</v>
      </c>
      <c r="D270" s="14">
        <f t="shared" si="156"/>
        <v>0</v>
      </c>
      <c r="E270" s="14">
        <f t="shared" si="157"/>
        <v>0</v>
      </c>
      <c r="F270" s="15">
        <f t="shared" si="158"/>
        <v>0</v>
      </c>
      <c r="G270" s="20"/>
      <c r="H270" s="20"/>
      <c r="I270" s="20"/>
      <c r="J270" s="20"/>
      <c r="K270" s="20"/>
      <c r="L270" s="73"/>
      <c r="M270" s="14"/>
      <c r="N270" s="17">
        <f t="shared" si="152"/>
        <v>0</v>
      </c>
      <c r="O270" s="14"/>
      <c r="P270" s="14"/>
      <c r="Q270" s="14"/>
      <c r="R270" s="14"/>
      <c r="S270" s="14"/>
      <c r="T270" s="15"/>
      <c r="U270" s="21"/>
      <c r="V270" s="20"/>
      <c r="W270" s="23"/>
      <c r="X270" s="21"/>
      <c r="Y270" s="20"/>
      <c r="Z270" s="23"/>
      <c r="AA270" s="21"/>
      <c r="AB270" s="20"/>
      <c r="AC270" s="23"/>
      <c r="AD270" s="24">
        <f t="shared" si="149"/>
        <v>0</v>
      </c>
      <c r="AE270" s="22" t="str">
        <f t="shared" si="150"/>
        <v/>
      </c>
      <c r="AF270" s="22" t="str">
        <f t="shared" si="151"/>
        <v/>
      </c>
    </row>
    <row r="271" spans="1:32" hidden="1" outlineLevel="1" x14ac:dyDescent="0.25">
      <c r="A271" t="str">
        <f t="shared" si="153"/>
        <v>130</v>
      </c>
      <c r="B271" t="str">
        <f t="shared" si="154"/>
        <v>130</v>
      </c>
      <c r="C271" t="str">
        <f t="shared" si="155"/>
        <v>130</v>
      </c>
      <c r="D271" s="14">
        <f t="shared" si="156"/>
        <v>0</v>
      </c>
      <c r="E271" s="14">
        <f t="shared" si="157"/>
        <v>0</v>
      </c>
      <c r="F271" s="15">
        <f t="shared" si="158"/>
        <v>0</v>
      </c>
      <c r="G271" s="20"/>
      <c r="H271" s="20"/>
      <c r="I271" s="20"/>
      <c r="J271" s="20"/>
      <c r="K271" s="20"/>
      <c r="L271" s="73"/>
      <c r="M271" s="14"/>
      <c r="N271" s="17">
        <f t="shared" si="152"/>
        <v>0</v>
      </c>
      <c r="O271" s="14"/>
      <c r="P271" s="14"/>
      <c r="Q271" s="14"/>
      <c r="R271" s="14"/>
      <c r="S271" s="14"/>
      <c r="T271" s="15"/>
      <c r="U271" s="21"/>
      <c r="V271" s="20"/>
      <c r="W271" s="23"/>
      <c r="X271" s="21"/>
      <c r="Y271" s="20"/>
      <c r="Z271" s="23"/>
      <c r="AA271" s="21"/>
      <c r="AB271" s="20"/>
      <c r="AC271" s="23"/>
      <c r="AD271" s="24">
        <f t="shared" si="149"/>
        <v>0</v>
      </c>
      <c r="AE271" s="22" t="str">
        <f t="shared" si="150"/>
        <v/>
      </c>
      <c r="AF271" s="22" t="str">
        <f t="shared" si="151"/>
        <v/>
      </c>
    </row>
    <row r="272" spans="1:32" hidden="1" outlineLevel="1" x14ac:dyDescent="0.25">
      <c r="A272" t="str">
        <f t="shared" si="153"/>
        <v>130</v>
      </c>
      <c r="B272" t="str">
        <f t="shared" si="154"/>
        <v>130</v>
      </c>
      <c r="C272" t="str">
        <f t="shared" si="155"/>
        <v>130</v>
      </c>
      <c r="D272" s="14">
        <f t="shared" si="156"/>
        <v>0</v>
      </c>
      <c r="E272" s="14">
        <f t="shared" si="157"/>
        <v>0</v>
      </c>
      <c r="F272" s="15">
        <f t="shared" si="158"/>
        <v>0</v>
      </c>
      <c r="G272" s="20"/>
      <c r="H272" s="20"/>
      <c r="I272" s="20"/>
      <c r="J272" s="20"/>
      <c r="K272" s="20"/>
      <c r="L272" s="73"/>
      <c r="M272" s="14"/>
      <c r="N272" s="17">
        <f t="shared" si="152"/>
        <v>0</v>
      </c>
      <c r="O272" s="14"/>
      <c r="P272" s="14"/>
      <c r="Q272" s="14"/>
      <c r="R272" s="14"/>
      <c r="S272" s="14"/>
      <c r="T272" s="15"/>
      <c r="U272" s="21"/>
      <c r="V272" s="20"/>
      <c r="W272" s="23"/>
      <c r="X272" s="21"/>
      <c r="Y272" s="20"/>
      <c r="Z272" s="23"/>
      <c r="AA272" s="21"/>
      <c r="AB272" s="20"/>
      <c r="AC272" s="23"/>
      <c r="AD272" s="24">
        <f t="shared" si="149"/>
        <v>0</v>
      </c>
      <c r="AE272" s="22" t="str">
        <f t="shared" si="150"/>
        <v/>
      </c>
      <c r="AF272" s="22" t="str">
        <f t="shared" si="151"/>
        <v/>
      </c>
    </row>
    <row r="273" spans="1:32" hidden="1" outlineLevel="1" x14ac:dyDescent="0.25">
      <c r="A273" t="str">
        <f t="shared" si="153"/>
        <v>130</v>
      </c>
      <c r="B273" t="str">
        <f t="shared" si="154"/>
        <v>130</v>
      </c>
      <c r="C273" t="str">
        <f t="shared" si="155"/>
        <v>130</v>
      </c>
      <c r="D273" s="14">
        <f t="shared" si="156"/>
        <v>0</v>
      </c>
      <c r="E273" s="14">
        <f t="shared" si="157"/>
        <v>0</v>
      </c>
      <c r="F273" s="15">
        <f t="shared" si="158"/>
        <v>0</v>
      </c>
      <c r="G273" s="20"/>
      <c r="H273" s="20"/>
      <c r="I273" s="20"/>
      <c r="J273" s="20"/>
      <c r="K273" s="20"/>
      <c r="L273" s="73"/>
      <c r="M273" s="14"/>
      <c r="N273" s="17">
        <f t="shared" si="152"/>
        <v>0</v>
      </c>
      <c r="O273" s="14"/>
      <c r="P273" s="14"/>
      <c r="Q273" s="14"/>
      <c r="R273" s="14"/>
      <c r="S273" s="14"/>
      <c r="T273" s="15"/>
      <c r="U273" s="21"/>
      <c r="V273" s="20"/>
      <c r="W273" s="23"/>
      <c r="X273" s="21"/>
      <c r="Y273" s="20"/>
      <c r="Z273" s="23"/>
      <c r="AA273" s="21"/>
      <c r="AB273" s="20"/>
      <c r="AC273" s="23"/>
      <c r="AD273" s="24">
        <f t="shared" si="149"/>
        <v>0</v>
      </c>
      <c r="AE273" s="22" t="str">
        <f t="shared" si="150"/>
        <v/>
      </c>
      <c r="AF273" s="22" t="str">
        <f t="shared" si="151"/>
        <v/>
      </c>
    </row>
    <row r="274" spans="1:32" hidden="1" outlineLevel="1" x14ac:dyDescent="0.25">
      <c r="A274" t="str">
        <f t="shared" si="153"/>
        <v>130</v>
      </c>
      <c r="B274" t="str">
        <f t="shared" si="154"/>
        <v>130</v>
      </c>
      <c r="C274" t="str">
        <f t="shared" si="155"/>
        <v>130</v>
      </c>
      <c r="D274" s="14">
        <f t="shared" si="156"/>
        <v>0</v>
      </c>
      <c r="E274" s="14">
        <f t="shared" si="157"/>
        <v>0</v>
      </c>
      <c r="F274" s="15">
        <f t="shared" si="158"/>
        <v>0</v>
      </c>
      <c r="G274" s="20"/>
      <c r="H274" s="20"/>
      <c r="I274" s="20"/>
      <c r="J274" s="20"/>
      <c r="K274" s="20"/>
      <c r="L274" s="73"/>
      <c r="M274" s="14"/>
      <c r="N274" s="17">
        <f t="shared" si="152"/>
        <v>0</v>
      </c>
      <c r="O274" s="14"/>
      <c r="P274" s="14"/>
      <c r="Q274" s="14"/>
      <c r="R274" s="14"/>
      <c r="S274" s="14"/>
      <c r="T274" s="15"/>
      <c r="U274" s="21"/>
      <c r="V274" s="20"/>
      <c r="W274" s="23"/>
      <c r="X274" s="21"/>
      <c r="Y274" s="20"/>
      <c r="Z274" s="23"/>
      <c r="AA274" s="21"/>
      <c r="AB274" s="20"/>
      <c r="AC274" s="23"/>
      <c r="AD274" s="24">
        <f t="shared" si="149"/>
        <v>0</v>
      </c>
      <c r="AE274" s="22" t="str">
        <f t="shared" si="150"/>
        <v/>
      </c>
      <c r="AF274" s="22" t="str">
        <f t="shared" si="151"/>
        <v/>
      </c>
    </row>
    <row r="275" spans="1:32" hidden="1" outlineLevel="1" x14ac:dyDescent="0.25">
      <c r="A275" t="str">
        <f t="shared" si="153"/>
        <v>130</v>
      </c>
      <c r="B275" t="str">
        <f t="shared" si="154"/>
        <v>130</v>
      </c>
      <c r="C275" t="str">
        <f t="shared" si="155"/>
        <v>130</v>
      </c>
      <c r="D275" s="14">
        <f t="shared" si="156"/>
        <v>0</v>
      </c>
      <c r="E275" s="14">
        <f t="shared" si="157"/>
        <v>0</v>
      </c>
      <c r="F275" s="15">
        <f t="shared" si="158"/>
        <v>0</v>
      </c>
      <c r="G275" s="20"/>
      <c r="H275" s="20"/>
      <c r="I275" s="20"/>
      <c r="J275" s="20"/>
      <c r="K275" s="20"/>
      <c r="L275" s="73"/>
      <c r="M275" s="14"/>
      <c r="N275" s="17">
        <f t="shared" si="152"/>
        <v>0</v>
      </c>
      <c r="O275" s="14"/>
      <c r="P275" s="14"/>
      <c r="Q275" s="14"/>
      <c r="R275" s="14"/>
      <c r="S275" s="14"/>
      <c r="T275" s="15"/>
      <c r="U275" s="21"/>
      <c r="V275" s="20"/>
      <c r="W275" s="23"/>
      <c r="X275" s="21"/>
      <c r="Y275" s="20"/>
      <c r="Z275" s="23"/>
      <c r="AA275" s="21"/>
      <c r="AB275" s="20"/>
      <c r="AC275" s="23"/>
      <c r="AD275" s="24">
        <f t="shared" si="149"/>
        <v>0</v>
      </c>
      <c r="AE275" s="22" t="str">
        <f t="shared" si="150"/>
        <v/>
      </c>
      <c r="AF275" s="22" t="str">
        <f t="shared" si="151"/>
        <v/>
      </c>
    </row>
    <row r="276" spans="1:32" hidden="1" outlineLevel="1" x14ac:dyDescent="0.25">
      <c r="A276" t="str">
        <f t="shared" si="153"/>
        <v>130</v>
      </c>
      <c r="B276" t="str">
        <f t="shared" si="154"/>
        <v>130</v>
      </c>
      <c r="C276" t="str">
        <f t="shared" si="155"/>
        <v>130</v>
      </c>
      <c r="D276" s="14">
        <f t="shared" si="156"/>
        <v>0</v>
      </c>
      <c r="E276" s="14">
        <f t="shared" si="157"/>
        <v>0</v>
      </c>
      <c r="F276" s="15">
        <f t="shared" si="158"/>
        <v>0</v>
      </c>
      <c r="G276" s="20"/>
      <c r="H276" s="20"/>
      <c r="I276" s="20"/>
      <c r="J276" s="20"/>
      <c r="K276" s="20"/>
      <c r="L276" s="73"/>
      <c r="M276" s="14"/>
      <c r="N276" s="17">
        <f t="shared" si="152"/>
        <v>0</v>
      </c>
      <c r="O276" s="14"/>
      <c r="P276" s="14"/>
      <c r="Q276" s="14"/>
      <c r="R276" s="14"/>
      <c r="S276" s="14"/>
      <c r="T276" s="15"/>
      <c r="U276" s="21"/>
      <c r="V276" s="20"/>
      <c r="W276" s="23"/>
      <c r="X276" s="21"/>
      <c r="Y276" s="20"/>
      <c r="Z276" s="23"/>
      <c r="AA276" s="21"/>
      <c r="AB276" s="20"/>
      <c r="AC276" s="23"/>
      <c r="AD276" s="24">
        <f t="shared" si="149"/>
        <v>0</v>
      </c>
      <c r="AE276" s="22" t="str">
        <f t="shared" si="150"/>
        <v/>
      </c>
      <c r="AF276" s="22" t="str">
        <f t="shared" si="151"/>
        <v/>
      </c>
    </row>
    <row r="277" spans="1:32" hidden="1" outlineLevel="1" x14ac:dyDescent="0.25">
      <c r="A277" t="str">
        <f t="shared" si="153"/>
        <v>130</v>
      </c>
      <c r="B277" t="str">
        <f t="shared" si="154"/>
        <v>130</v>
      </c>
      <c r="C277" t="str">
        <f t="shared" si="155"/>
        <v>130</v>
      </c>
      <c r="D277" s="14">
        <f t="shared" si="156"/>
        <v>0</v>
      </c>
      <c r="E277" s="14">
        <f t="shared" si="157"/>
        <v>0</v>
      </c>
      <c r="F277" s="15">
        <f t="shared" si="158"/>
        <v>0</v>
      </c>
      <c r="G277" s="20"/>
      <c r="H277" s="20"/>
      <c r="I277" s="20"/>
      <c r="J277" s="20"/>
      <c r="K277" s="20"/>
      <c r="L277" s="73"/>
      <c r="M277" s="14"/>
      <c r="N277" s="17">
        <f t="shared" si="152"/>
        <v>0</v>
      </c>
      <c r="O277" s="14"/>
      <c r="P277" s="14"/>
      <c r="Q277" s="14"/>
      <c r="R277" s="14"/>
      <c r="S277" s="14"/>
      <c r="T277" s="15"/>
      <c r="U277" s="21"/>
      <c r="V277" s="20"/>
      <c r="W277" s="23"/>
      <c r="X277" s="21"/>
      <c r="Y277" s="20"/>
      <c r="Z277" s="23"/>
      <c r="AA277" s="21"/>
      <c r="AB277" s="20"/>
      <c r="AC277" s="23"/>
      <c r="AD277" s="24">
        <f t="shared" si="149"/>
        <v>0</v>
      </c>
      <c r="AE277" s="22" t="str">
        <f t="shared" si="150"/>
        <v/>
      </c>
      <c r="AF277" s="22" t="str">
        <f t="shared" si="151"/>
        <v/>
      </c>
    </row>
    <row r="278" spans="1:32" hidden="1" outlineLevel="1" x14ac:dyDescent="0.25">
      <c r="A278" t="str">
        <f t="shared" si="153"/>
        <v>130</v>
      </c>
      <c r="B278" t="str">
        <f t="shared" si="154"/>
        <v>130</v>
      </c>
      <c r="C278" t="str">
        <f t="shared" si="155"/>
        <v>130</v>
      </c>
      <c r="D278" s="14">
        <f t="shared" si="156"/>
        <v>0</v>
      </c>
      <c r="E278" s="14">
        <f t="shared" si="157"/>
        <v>0</v>
      </c>
      <c r="F278" s="15">
        <f t="shared" si="158"/>
        <v>0</v>
      </c>
      <c r="G278" s="20"/>
      <c r="H278" s="20"/>
      <c r="I278" s="20"/>
      <c r="J278" s="20"/>
      <c r="K278" s="20"/>
      <c r="L278" s="73"/>
      <c r="M278" s="14"/>
      <c r="N278" s="17">
        <f t="shared" si="152"/>
        <v>0</v>
      </c>
      <c r="O278" s="14"/>
      <c r="P278" s="14"/>
      <c r="Q278" s="14"/>
      <c r="R278" s="14"/>
      <c r="S278" s="14"/>
      <c r="T278" s="15"/>
      <c r="U278" s="21"/>
      <c r="V278" s="20"/>
      <c r="W278" s="23"/>
      <c r="X278" s="21"/>
      <c r="Y278" s="20"/>
      <c r="Z278" s="23"/>
      <c r="AA278" s="21"/>
      <c r="AB278" s="20"/>
      <c r="AC278" s="23"/>
      <c r="AD278" s="24">
        <f t="shared" si="149"/>
        <v>0</v>
      </c>
      <c r="AE278" s="22" t="str">
        <f t="shared" si="150"/>
        <v/>
      </c>
      <c r="AF278" s="22" t="str">
        <f t="shared" si="151"/>
        <v/>
      </c>
    </row>
    <row r="279" spans="1:32" collapsed="1" x14ac:dyDescent="0.25"/>
    <row r="293" spans="9:9" x14ac:dyDescent="0.25">
      <c r="I293" s="2" t="s">
        <v>340</v>
      </c>
    </row>
  </sheetData>
  <autoFilter ref="A1:AF278" xr:uid="{6CB8DCA7-AB1D-4A50-9285-69517E9EB2CD}"/>
  <dataValidations count="1">
    <dataValidation type="list" allowBlank="1" showInputMessage="1" showErrorMessage="1" sqref="X27:X46 U27:U46 AA27:AA46 X48:X67 U48:U67 AA48:AA67 AA265:AA278 X91:X110 U91:U110 AA91:AA110 X112:X131 U112:U131 AA112:AA131 X133:X152 U133:U152 AA133:AA152 X154:X173 U154:U173 AA154:AA173 X175:X194 U175:U194 AA175:AA194 X196:X215 U196:U215 AA196:AA215 X217:X236 U217:U236 AA217:AA236 X238:X257 U238:U257 AA238:AA257 U265:U278 X265:X278 AA69:AA89 U69:U89 X69:X89 AA7:AA25 U7:U25 X7:X25" xr:uid="{6739E1A6-552F-4312-9B33-AC64AFC8B17A}">
      <formula1>"C"</formula1>
    </dataValidation>
  </dataValidations>
  <pageMargins left="0.51181102362204722" right="0.51181102362204722" top="0.55118110236220474" bottom="0.55118110236220474" header="0.31496062992125984" footer="0.31496062992125984"/>
  <pageSetup paperSize="9" scale="41" fitToHeight="2" orientation="landscape" r:id="rId1"/>
  <rowBreaks count="1" manualBreakCount="1">
    <brk id="108" max="16383" man="1"/>
  </rowBreaks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FC4D8A-86F9-4C91-A1A1-FDB3FB5C2EDE}">
          <x14:formula1>
            <xm:f>Classes!$N$3:$N$17</xm:f>
          </x14:formula1>
          <xm:sqref>AB266:AB278 V27:V46 Y27:Y46 AB27:AB46 V48:V67 Y48:Y67 AB48:AB67 Y266:Y278 V91:V110 Y91:Y110 AB91:AB110 V112:V131 Y112:Y131 AB112:AB131 V133:V152 Y133:Y152 AB133:AB152 V154:V173 Y154:Y173 AB154:AB173 V175:V194 Y175:Y194 AB175:AB194 V196:V215 Y196:Y215 AB196:AB215 V217:V236 Y217:Y236 AB217:AB236 V238:V257 Y238:Y257 AB238:AB257 V266:V278 AB69:AB89 Y69:Y89 V69:V89 Y7:Y25 AB7:AB25 V7:V25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21E7C-CD24-415E-ADB1-176F73641E0B}">
  <dimension ref="A2:OQ52"/>
  <sheetViews>
    <sheetView showGridLines="0" view="pageBreakPreview" topLeftCell="EX1" zoomScale="60" zoomScaleNormal="85" workbookViewId="0">
      <selection activeCell="NO10" sqref="NO10:NR11"/>
    </sheetView>
  </sheetViews>
  <sheetFormatPr defaultRowHeight="15" outlineLevelCol="1" x14ac:dyDescent="0.25"/>
  <cols>
    <col min="1" max="3" width="9.140625" customWidth="1" outlineLevel="1"/>
    <col min="4" max="4" width="3.42578125" customWidth="1"/>
    <col min="5" max="5" width="5.7109375" customWidth="1"/>
    <col min="6" max="6" width="10.42578125" customWidth="1"/>
    <col min="7" max="7" width="11.28515625" customWidth="1"/>
    <col min="8" max="8" width="16.7109375" customWidth="1"/>
    <col min="9" max="27" width="4.7109375" customWidth="1"/>
    <col min="28" max="28" width="6.85546875" customWidth="1"/>
    <col min="29" max="29" width="11.5703125" customWidth="1"/>
    <col min="30" max="30" width="7" customWidth="1"/>
    <col min="31" max="31" width="8.140625" customWidth="1"/>
    <col min="32" max="32" width="6.7109375" customWidth="1"/>
    <col min="33" max="33" width="6.28515625" customWidth="1"/>
    <col min="34" max="34" width="1.5703125" customWidth="1"/>
    <col min="35" max="37" width="9.140625" hidden="1" customWidth="1" outlineLevel="1"/>
    <col min="38" max="38" width="4" customWidth="1" collapsed="1"/>
    <col min="39" max="39" width="5.7109375" customWidth="1"/>
    <col min="40" max="40" width="10.42578125" customWidth="1"/>
    <col min="41" max="41" width="11.28515625" customWidth="1"/>
    <col min="42" max="42" width="16.7109375" customWidth="1"/>
    <col min="43" max="61" width="4.7109375" customWidth="1"/>
    <col min="62" max="62" width="6.85546875" customWidth="1"/>
    <col min="63" max="63" width="11.5703125" customWidth="1"/>
    <col min="64" max="64" width="7" customWidth="1"/>
    <col min="65" max="65" width="8.140625" customWidth="1"/>
    <col min="66" max="66" width="6.7109375" customWidth="1"/>
    <col min="67" max="67" width="6.28515625" customWidth="1"/>
    <col min="68" max="68" width="1.5703125" customWidth="1"/>
    <col min="69" max="71" width="9.140625" hidden="1" customWidth="1" outlineLevel="1"/>
    <col min="72" max="72" width="3.7109375" customWidth="1" collapsed="1"/>
    <col min="73" max="73" width="5.7109375" customWidth="1"/>
    <col min="74" max="74" width="10.42578125" customWidth="1"/>
    <col min="75" max="75" width="11.28515625" customWidth="1"/>
    <col min="76" max="76" width="16.7109375" customWidth="1"/>
    <col min="77" max="95" width="4.7109375" customWidth="1"/>
    <col min="96" max="96" width="6.85546875" customWidth="1"/>
    <col min="97" max="97" width="11.5703125" customWidth="1"/>
    <col min="98" max="98" width="7" customWidth="1"/>
    <col min="99" max="99" width="8.140625" customWidth="1"/>
    <col min="100" max="100" width="6.7109375" customWidth="1"/>
    <col min="101" max="101" width="6.28515625" customWidth="1"/>
    <col min="102" max="102" width="1.5703125" customWidth="1"/>
    <col min="103" max="105" width="9.140625" hidden="1" customWidth="1" outlineLevel="1"/>
    <col min="106" max="106" width="3.7109375" customWidth="1" collapsed="1"/>
    <col min="107" max="107" width="5.7109375" customWidth="1"/>
    <col min="108" max="108" width="10.42578125" customWidth="1"/>
    <col min="109" max="109" width="11.28515625" customWidth="1"/>
    <col min="110" max="110" width="16.7109375" customWidth="1"/>
    <col min="111" max="129" width="4.7109375" customWidth="1"/>
    <col min="130" max="130" width="6.85546875" customWidth="1"/>
    <col min="131" max="131" width="11.5703125" customWidth="1"/>
    <col min="132" max="132" width="7" customWidth="1"/>
    <col min="133" max="133" width="8.140625" customWidth="1"/>
    <col min="134" max="134" width="6.7109375" customWidth="1"/>
    <col min="135" max="135" width="6.28515625" customWidth="1"/>
    <col min="136" max="136" width="1.5703125" customWidth="1"/>
    <col min="137" max="139" width="9.140625" hidden="1" customWidth="1" outlineLevel="1"/>
    <col min="140" max="140" width="3.7109375" customWidth="1" collapsed="1"/>
    <col min="141" max="141" width="5.7109375" customWidth="1"/>
    <col min="142" max="142" width="10.42578125" customWidth="1"/>
    <col min="143" max="143" width="11.28515625" customWidth="1"/>
    <col min="144" max="144" width="16.7109375" customWidth="1"/>
    <col min="145" max="163" width="4.7109375" customWidth="1"/>
    <col min="164" max="164" width="6.85546875" customWidth="1"/>
    <col min="165" max="165" width="11.5703125" customWidth="1"/>
    <col min="166" max="166" width="7" customWidth="1"/>
    <col min="167" max="167" width="8.140625" customWidth="1"/>
    <col min="168" max="168" width="6.7109375" customWidth="1"/>
    <col min="169" max="169" width="6.28515625" customWidth="1"/>
    <col min="170" max="170" width="1.5703125" customWidth="1"/>
    <col min="171" max="173" width="9.140625" hidden="1" customWidth="1" outlineLevel="1"/>
    <col min="174" max="174" width="3.7109375" customWidth="1" collapsed="1"/>
    <col min="175" max="175" width="5.7109375" customWidth="1"/>
    <col min="176" max="176" width="10.42578125" customWidth="1"/>
    <col min="177" max="177" width="11.28515625" customWidth="1"/>
    <col min="178" max="178" width="16.7109375" customWidth="1"/>
    <col min="179" max="197" width="4.7109375" customWidth="1"/>
    <col min="198" max="198" width="6.85546875" customWidth="1"/>
    <col min="199" max="199" width="11.5703125" customWidth="1"/>
    <col min="200" max="200" width="7" customWidth="1"/>
    <col min="201" max="201" width="8.140625" customWidth="1"/>
    <col min="202" max="202" width="6.7109375" customWidth="1"/>
    <col min="203" max="203" width="6.28515625" customWidth="1"/>
    <col min="204" max="204" width="1.5703125" customWidth="1"/>
    <col min="205" max="207" width="9.140625" hidden="1" customWidth="1" outlineLevel="1"/>
    <col min="208" max="208" width="3.7109375" customWidth="1" collapsed="1"/>
    <col min="209" max="209" width="5.7109375" customWidth="1"/>
    <col min="210" max="210" width="10.42578125" customWidth="1"/>
    <col min="211" max="211" width="11.28515625" customWidth="1"/>
    <col min="212" max="212" width="16.7109375" customWidth="1"/>
    <col min="213" max="231" width="4.7109375" customWidth="1"/>
    <col min="232" max="232" width="6.85546875" customWidth="1"/>
    <col min="233" max="233" width="11.5703125" customWidth="1"/>
    <col min="234" max="234" width="7" customWidth="1"/>
    <col min="235" max="235" width="8.140625" customWidth="1"/>
    <col min="236" max="236" width="6.7109375" customWidth="1"/>
    <col min="237" max="237" width="6.28515625" customWidth="1"/>
    <col min="238" max="238" width="1.5703125" customWidth="1"/>
    <col min="239" max="241" width="9.140625" hidden="1" customWidth="1" outlineLevel="1"/>
    <col min="242" max="242" width="3.7109375" customWidth="1" collapsed="1"/>
    <col min="243" max="243" width="5.7109375" customWidth="1"/>
    <col min="244" max="244" width="10.42578125" customWidth="1"/>
    <col min="245" max="245" width="11.28515625" customWidth="1"/>
    <col min="246" max="246" width="16.7109375" customWidth="1"/>
    <col min="247" max="265" width="4.7109375" customWidth="1"/>
    <col min="266" max="266" width="6.85546875" customWidth="1"/>
    <col min="267" max="267" width="11.5703125" customWidth="1"/>
    <col min="268" max="268" width="7" customWidth="1"/>
    <col min="269" max="269" width="8.140625" customWidth="1"/>
    <col min="270" max="270" width="6.7109375" customWidth="1"/>
    <col min="271" max="271" width="6.28515625" customWidth="1"/>
    <col min="272" max="272" width="1.5703125" customWidth="1"/>
    <col min="273" max="275" width="9.140625" hidden="1" customWidth="1" outlineLevel="1"/>
    <col min="276" max="276" width="3.7109375" customWidth="1" collapsed="1"/>
    <col min="277" max="277" width="5.7109375" customWidth="1"/>
    <col min="278" max="278" width="10.42578125" customWidth="1"/>
    <col min="279" max="279" width="11.28515625" customWidth="1"/>
    <col min="280" max="280" width="16.7109375" customWidth="1"/>
    <col min="281" max="299" width="4.7109375" customWidth="1"/>
    <col min="300" max="300" width="6.85546875" customWidth="1"/>
    <col min="301" max="301" width="11.5703125" customWidth="1"/>
    <col min="302" max="302" width="7" customWidth="1"/>
    <col min="303" max="303" width="8.140625" customWidth="1"/>
    <col min="304" max="304" width="6.7109375" customWidth="1"/>
    <col min="305" max="305" width="6.28515625" customWidth="1"/>
    <col min="306" max="306" width="1.5703125" customWidth="1"/>
    <col min="307" max="309" width="9.140625" hidden="1" customWidth="1" outlineLevel="1"/>
    <col min="310" max="310" width="3.7109375" customWidth="1" collapsed="1"/>
    <col min="311" max="311" width="5.7109375" customWidth="1"/>
    <col min="312" max="312" width="10.42578125" customWidth="1"/>
    <col min="313" max="313" width="11.28515625" customWidth="1"/>
    <col min="314" max="314" width="16.7109375" customWidth="1"/>
    <col min="315" max="333" width="4.7109375" customWidth="1"/>
    <col min="334" max="334" width="6.85546875" customWidth="1"/>
    <col min="335" max="335" width="11.5703125" customWidth="1"/>
    <col min="336" max="336" width="7" customWidth="1"/>
    <col min="337" max="337" width="8.140625" customWidth="1"/>
    <col min="338" max="338" width="6.7109375" customWidth="1"/>
    <col min="339" max="339" width="6.28515625" customWidth="1"/>
    <col min="340" max="340" width="1.5703125" customWidth="1"/>
    <col min="341" max="343" width="9.140625" hidden="1" customWidth="1" outlineLevel="1"/>
    <col min="344" max="344" width="3.7109375" customWidth="1" collapsed="1"/>
    <col min="345" max="345" width="5.7109375" customWidth="1"/>
    <col min="346" max="346" width="10.42578125" customWidth="1"/>
    <col min="347" max="347" width="11.28515625" customWidth="1"/>
    <col min="348" max="348" width="16.7109375" customWidth="1"/>
    <col min="349" max="367" width="4.7109375" customWidth="1"/>
    <col min="368" max="368" width="6.85546875" customWidth="1"/>
    <col min="369" max="369" width="11.5703125" customWidth="1"/>
    <col min="370" max="370" width="7" customWidth="1"/>
    <col min="371" max="371" width="8.140625" customWidth="1"/>
    <col min="372" max="372" width="6.7109375" customWidth="1"/>
    <col min="373" max="373" width="6.28515625" customWidth="1"/>
    <col min="374" max="374" width="1.5703125" customWidth="1"/>
    <col min="375" max="377" width="9.140625" hidden="1" customWidth="1" outlineLevel="1"/>
    <col min="378" max="378" width="3.7109375" customWidth="1" collapsed="1"/>
    <col min="379" max="379" width="5.7109375" customWidth="1"/>
    <col min="380" max="380" width="10.42578125" customWidth="1"/>
    <col min="381" max="381" width="11.28515625" customWidth="1"/>
    <col min="382" max="382" width="16.7109375" customWidth="1"/>
    <col min="383" max="401" width="4.7109375" customWidth="1"/>
    <col min="402" max="402" width="6.85546875" customWidth="1"/>
    <col min="403" max="403" width="11.5703125" customWidth="1"/>
    <col min="404" max="404" width="7" customWidth="1"/>
    <col min="405" max="405" width="8.140625" customWidth="1"/>
    <col min="406" max="406" width="6.7109375" customWidth="1"/>
    <col min="407" max="407" width="6.28515625" customWidth="1"/>
    <col min="408" max="408" width="1.5703125" customWidth="1"/>
  </cols>
  <sheetData>
    <row r="2" spans="1:407" ht="18.75" x14ac:dyDescent="0.3">
      <c r="E2" s="92" t="s">
        <v>152</v>
      </c>
      <c r="AM2" s="92" t="s">
        <v>152</v>
      </c>
      <c r="BU2" s="92" t="s">
        <v>152</v>
      </c>
      <c r="DC2" s="92" t="s">
        <v>152</v>
      </c>
      <c r="EK2" s="92" t="s">
        <v>152</v>
      </c>
      <c r="FS2" s="92" t="s">
        <v>152</v>
      </c>
      <c r="HA2" s="92" t="s">
        <v>152</v>
      </c>
      <c r="II2" s="92" t="s">
        <v>152</v>
      </c>
      <c r="JQ2" s="92" t="s">
        <v>152</v>
      </c>
      <c r="KY2" s="92" t="s">
        <v>152</v>
      </c>
      <c r="MG2" s="92" t="s">
        <v>152</v>
      </c>
      <c r="NO2" s="92" t="s">
        <v>152</v>
      </c>
    </row>
    <row r="3" spans="1:407" ht="4.5" customHeight="1" x14ac:dyDescent="0.25"/>
    <row r="4" spans="1:407" ht="25.5" customHeight="1" x14ac:dyDescent="0.25">
      <c r="E4" s="80" t="s">
        <v>134</v>
      </c>
      <c r="G4" s="82" t="str">
        <f>Classes!$A$3</f>
        <v>Class 1 Official 12yrs &amp; Under 60cm</v>
      </c>
      <c r="H4" s="81"/>
      <c r="I4" s="82"/>
      <c r="J4" s="82"/>
      <c r="K4" s="82"/>
      <c r="L4" s="82"/>
      <c r="M4" s="82"/>
      <c r="N4" s="80"/>
      <c r="O4" s="80"/>
      <c r="P4" s="80"/>
      <c r="Q4" s="80" t="s">
        <v>135</v>
      </c>
      <c r="R4" s="80"/>
      <c r="S4" s="82" t="str">
        <f>Classes!$J$3</f>
        <v>AM7</v>
      </c>
      <c r="T4" s="82"/>
      <c r="U4" s="82"/>
      <c r="V4" s="82"/>
      <c r="W4" s="82"/>
      <c r="X4" s="82"/>
      <c r="Y4" s="82"/>
      <c r="Z4" s="82"/>
      <c r="AA4" s="80"/>
      <c r="AB4" s="80"/>
      <c r="AC4" s="80" t="s">
        <v>137</v>
      </c>
      <c r="AD4" s="80"/>
      <c r="AE4" s="81" t="s">
        <v>154</v>
      </c>
      <c r="AF4" s="81"/>
      <c r="AG4" s="81"/>
      <c r="AM4" s="80" t="s">
        <v>134</v>
      </c>
      <c r="AO4" s="82" t="str">
        <f>Classes!$A$4</f>
        <v>Class 2 Official 12yrs &amp; Under 70cm</v>
      </c>
      <c r="AP4" s="81"/>
      <c r="AQ4" s="82"/>
      <c r="AR4" s="82"/>
      <c r="AS4" s="82"/>
      <c r="AT4" s="82"/>
      <c r="AU4" s="82"/>
      <c r="AV4" s="80"/>
      <c r="AW4" s="80"/>
      <c r="AX4" s="80"/>
      <c r="AY4" s="80" t="s">
        <v>135</v>
      </c>
      <c r="AZ4" s="80"/>
      <c r="BA4" s="82" t="str">
        <f>Classes!$J$3</f>
        <v>AM7</v>
      </c>
      <c r="BB4" s="82"/>
      <c r="BC4" s="82"/>
      <c r="BD4" s="82"/>
      <c r="BE4" s="82"/>
      <c r="BF4" s="82"/>
      <c r="BG4" s="82"/>
      <c r="BH4" s="82"/>
      <c r="BI4" s="80"/>
      <c r="BJ4" s="80"/>
      <c r="BK4" s="80" t="s">
        <v>137</v>
      </c>
      <c r="BL4" s="80"/>
      <c r="BM4" s="81" t="s">
        <v>154</v>
      </c>
      <c r="BN4" s="81"/>
      <c r="BO4" s="81"/>
      <c r="BU4" s="80" t="s">
        <v>134</v>
      </c>
      <c r="BW4" s="82" t="str">
        <f>Classes!$A$5</f>
        <v>Class 3 Official 12yrs &amp; Under 80cm</v>
      </c>
      <c r="BX4" s="81"/>
      <c r="BY4" s="82"/>
      <c r="BZ4" s="82"/>
      <c r="CA4" s="82"/>
      <c r="CB4" s="82"/>
      <c r="CC4" s="82"/>
      <c r="CD4" s="80"/>
      <c r="CE4" s="80"/>
      <c r="CF4" s="80"/>
      <c r="CG4" s="80" t="s">
        <v>135</v>
      </c>
      <c r="CH4" s="80"/>
      <c r="CI4" s="82" t="str">
        <f>Classes!$J$3</f>
        <v>AM7</v>
      </c>
      <c r="CJ4" s="82"/>
      <c r="CK4" s="82"/>
      <c r="CL4" s="82"/>
      <c r="CM4" s="82"/>
      <c r="CN4" s="82"/>
      <c r="CO4" s="82"/>
      <c r="CP4" s="82"/>
      <c r="CQ4" s="80"/>
      <c r="CR4" s="80"/>
      <c r="CS4" s="80" t="s">
        <v>137</v>
      </c>
      <c r="CT4" s="80"/>
      <c r="CU4" s="81" t="s">
        <v>154</v>
      </c>
      <c r="CV4" s="81"/>
      <c r="CW4" s="81"/>
      <c r="DC4" s="80" t="s">
        <v>134</v>
      </c>
      <c r="DE4" s="82" t="str">
        <f>Classes!$A$6</f>
        <v>Class 4 Official 13 - 26 yrs 70cm</v>
      </c>
      <c r="DF4" s="81"/>
      <c r="DG4" s="82"/>
      <c r="DH4" s="82"/>
      <c r="DI4" s="82"/>
      <c r="DJ4" s="82"/>
      <c r="DK4" s="82"/>
      <c r="DL4" s="80"/>
      <c r="DM4" s="80"/>
      <c r="DN4" s="80"/>
      <c r="DO4" s="80" t="s">
        <v>135</v>
      </c>
      <c r="DP4" s="80"/>
      <c r="DQ4" s="82" t="str">
        <f>Classes!$J$3</f>
        <v>AM7</v>
      </c>
      <c r="DR4" s="82"/>
      <c r="DS4" s="82"/>
      <c r="DT4" s="82"/>
      <c r="DU4" s="82"/>
      <c r="DV4" s="82"/>
      <c r="DW4" s="82"/>
      <c r="DX4" s="82"/>
      <c r="DY4" s="80"/>
      <c r="DZ4" s="80"/>
      <c r="EA4" s="80" t="s">
        <v>137</v>
      </c>
      <c r="EB4" s="80"/>
      <c r="EC4" s="81" t="s">
        <v>154</v>
      </c>
      <c r="ED4" s="81"/>
      <c r="EE4" s="81"/>
      <c r="EK4" s="80" t="s">
        <v>134</v>
      </c>
      <c r="EM4" s="82" t="str">
        <f>Classes!$A$7</f>
        <v>Class 5 Official 13 - 26 yrs 80cm</v>
      </c>
      <c r="EN4" s="81"/>
      <c r="EO4" s="82"/>
      <c r="EP4" s="82"/>
      <c r="EQ4" s="82"/>
      <c r="ER4" s="82"/>
      <c r="ES4" s="82"/>
      <c r="ET4" s="80"/>
      <c r="EU4" s="80"/>
      <c r="EV4" s="80"/>
      <c r="EW4" s="80" t="s">
        <v>135</v>
      </c>
      <c r="EX4" s="80"/>
      <c r="EY4" s="82" t="str">
        <f>Classes!$J$3</f>
        <v>AM7</v>
      </c>
      <c r="EZ4" s="82"/>
      <c r="FA4" s="82"/>
      <c r="FB4" s="82"/>
      <c r="FC4" s="82"/>
      <c r="FD4" s="82"/>
      <c r="FE4" s="82"/>
      <c r="FF4" s="82"/>
      <c r="FG4" s="80"/>
      <c r="FH4" s="80"/>
      <c r="FI4" s="80" t="s">
        <v>137</v>
      </c>
      <c r="FJ4" s="80"/>
      <c r="FK4" s="81" t="s">
        <v>154</v>
      </c>
      <c r="FL4" s="81"/>
      <c r="FM4" s="81"/>
      <c r="FS4" s="80" t="s">
        <v>134</v>
      </c>
      <c r="FU4" s="82" t="str">
        <f>Classes!$A$8</f>
        <v>Class 6 Official 13 - 26 yrs 90cm</v>
      </c>
      <c r="FV4" s="81"/>
      <c r="FW4" s="82"/>
      <c r="FX4" s="82"/>
      <c r="FY4" s="82"/>
      <c r="FZ4" s="82"/>
      <c r="GA4" s="82"/>
      <c r="GB4" s="80"/>
      <c r="GC4" s="80"/>
      <c r="GD4" s="80"/>
      <c r="GE4" s="80" t="s">
        <v>135</v>
      </c>
      <c r="GF4" s="80"/>
      <c r="GG4" s="82" t="str">
        <f>Classes!$J$3</f>
        <v>AM7</v>
      </c>
      <c r="GH4" s="82"/>
      <c r="GI4" s="82"/>
      <c r="GJ4" s="82"/>
      <c r="GK4" s="82"/>
      <c r="GL4" s="82"/>
      <c r="GM4" s="82"/>
      <c r="GN4" s="82"/>
      <c r="GO4" s="80"/>
      <c r="GP4" s="80"/>
      <c r="GQ4" s="80" t="s">
        <v>137</v>
      </c>
      <c r="GR4" s="80"/>
      <c r="GS4" s="81" t="s">
        <v>154</v>
      </c>
      <c r="GT4" s="81"/>
      <c r="GU4" s="81"/>
      <c r="HA4" s="80" t="s">
        <v>134</v>
      </c>
      <c r="HC4" s="82" t="str">
        <f>Classes!$A$9</f>
        <v>Class 7 Official 13 - 26 yrs 100cm</v>
      </c>
      <c r="HD4" s="81"/>
      <c r="HE4" s="82"/>
      <c r="HF4" s="82"/>
      <c r="HG4" s="82"/>
      <c r="HH4" s="82"/>
      <c r="HI4" s="82"/>
      <c r="HJ4" s="80"/>
      <c r="HK4" s="80"/>
      <c r="HL4" s="80"/>
      <c r="HM4" s="80" t="s">
        <v>135</v>
      </c>
      <c r="HN4" s="80"/>
      <c r="HO4" s="82" t="str">
        <f>Classes!$J$3</f>
        <v>AM7</v>
      </c>
      <c r="HP4" s="82"/>
      <c r="HQ4" s="82"/>
      <c r="HR4" s="82"/>
      <c r="HS4" s="82"/>
      <c r="HT4" s="82"/>
      <c r="HU4" s="82"/>
      <c r="HV4" s="82"/>
      <c r="HW4" s="80"/>
      <c r="HX4" s="80"/>
      <c r="HY4" s="80" t="s">
        <v>137</v>
      </c>
      <c r="HZ4" s="80"/>
      <c r="IA4" s="81" t="s">
        <v>154</v>
      </c>
      <c r="IB4" s="81"/>
      <c r="IC4" s="81"/>
      <c r="II4" s="80" t="s">
        <v>134</v>
      </c>
      <c r="IK4" s="82" t="str">
        <f>Classes!$A$10</f>
        <v>Class 8 Official 13 - 26 yrs 110cm</v>
      </c>
      <c r="IL4" s="81"/>
      <c r="IM4" s="82"/>
      <c r="IN4" s="82"/>
      <c r="IO4" s="82"/>
      <c r="IP4" s="82"/>
      <c r="IQ4" s="82"/>
      <c r="IR4" s="80"/>
      <c r="IS4" s="80"/>
      <c r="IT4" s="80"/>
      <c r="IU4" s="80" t="s">
        <v>135</v>
      </c>
      <c r="IV4" s="80"/>
      <c r="IW4" s="82" t="str">
        <f>Classes!$J$3</f>
        <v>AM7</v>
      </c>
      <c r="IX4" s="82"/>
      <c r="IY4" s="82"/>
      <c r="IZ4" s="82"/>
      <c r="JA4" s="82"/>
      <c r="JB4" s="82"/>
      <c r="JC4" s="82"/>
      <c r="JD4" s="82"/>
      <c r="JE4" s="80"/>
      <c r="JF4" s="80"/>
      <c r="JG4" s="80" t="s">
        <v>137</v>
      </c>
      <c r="JH4" s="80"/>
      <c r="JI4" s="81" t="s">
        <v>154</v>
      </c>
      <c r="JJ4" s="81"/>
      <c r="JK4" s="81"/>
      <c r="JQ4" s="80" t="s">
        <v>134</v>
      </c>
      <c r="JS4" s="82" t="str">
        <f>Classes!$A$11</f>
        <v>Class 9 Official 13 - 26 yrs 120cm</v>
      </c>
      <c r="JT4" s="81"/>
      <c r="JU4" s="82"/>
      <c r="JV4" s="82"/>
      <c r="JW4" s="82"/>
      <c r="JX4" s="82"/>
      <c r="JY4" s="82"/>
      <c r="JZ4" s="80"/>
      <c r="KA4" s="80"/>
      <c r="KB4" s="80"/>
      <c r="KC4" s="80" t="s">
        <v>135</v>
      </c>
      <c r="KD4" s="80"/>
      <c r="KE4" s="82" t="str">
        <f>Classes!$J$3</f>
        <v>AM7</v>
      </c>
      <c r="KF4" s="82"/>
      <c r="KG4" s="82"/>
      <c r="KH4" s="82"/>
      <c r="KI4" s="82"/>
      <c r="KJ4" s="82"/>
      <c r="KK4" s="82"/>
      <c r="KL4" s="82"/>
      <c r="KM4" s="80"/>
      <c r="KN4" s="80"/>
      <c r="KO4" s="80" t="s">
        <v>137</v>
      </c>
      <c r="KP4" s="80"/>
      <c r="KQ4" s="81" t="s">
        <v>154</v>
      </c>
      <c r="KR4" s="81"/>
      <c r="KS4" s="81"/>
      <c r="KY4" s="80" t="s">
        <v>134</v>
      </c>
      <c r="LA4" s="82" t="str">
        <f>Classes!$A$12</f>
        <v>Class 10 Unofficial 10yrs &amp; Under 30cm</v>
      </c>
      <c r="LB4" s="81"/>
      <c r="LC4" s="82"/>
      <c r="LD4" s="82"/>
      <c r="LE4" s="82"/>
      <c r="LF4" s="82"/>
      <c r="LG4" s="82"/>
      <c r="LH4" s="80"/>
      <c r="LI4" s="80"/>
      <c r="LJ4" s="80"/>
      <c r="LK4" s="80" t="s">
        <v>135</v>
      </c>
      <c r="LL4" s="80"/>
      <c r="LM4" s="82" t="str">
        <f>Classes!$J$3</f>
        <v>AM7</v>
      </c>
      <c r="LN4" s="82"/>
      <c r="LO4" s="82"/>
      <c r="LP4" s="82"/>
      <c r="LQ4" s="82"/>
      <c r="LR4" s="82"/>
      <c r="LS4" s="82"/>
      <c r="LT4" s="82"/>
      <c r="LU4" s="80"/>
      <c r="LV4" s="80"/>
      <c r="LW4" s="80" t="s">
        <v>137</v>
      </c>
      <c r="LX4" s="80"/>
      <c r="LY4" s="81" t="s">
        <v>154</v>
      </c>
      <c r="LZ4" s="81"/>
      <c r="MA4" s="81"/>
      <c r="MG4" s="80" t="s">
        <v>134</v>
      </c>
      <c r="MI4" s="82" t="str">
        <f>Classes!$A$13</f>
        <v>Class 11 Unofficial 12yrs &amp; Under 50cm</v>
      </c>
      <c r="MJ4" s="81"/>
      <c r="MK4" s="82"/>
      <c r="ML4" s="82"/>
      <c r="MM4" s="82"/>
      <c r="MN4" s="82"/>
      <c r="MO4" s="82"/>
      <c r="MP4" s="80"/>
      <c r="MQ4" s="80"/>
      <c r="MR4" s="80"/>
      <c r="MS4" s="80" t="s">
        <v>135</v>
      </c>
      <c r="MT4" s="80"/>
      <c r="MU4" s="82" t="str">
        <f>Classes!$J$3</f>
        <v>AM7</v>
      </c>
      <c r="MV4" s="82"/>
      <c r="MW4" s="82"/>
      <c r="MX4" s="82"/>
      <c r="MY4" s="82"/>
      <c r="MZ4" s="82"/>
      <c r="NA4" s="82"/>
      <c r="NB4" s="82"/>
      <c r="NC4" s="80"/>
      <c r="ND4" s="80"/>
      <c r="NE4" s="80" t="s">
        <v>137</v>
      </c>
      <c r="NF4" s="80"/>
      <c r="NG4" s="81" t="s">
        <v>154</v>
      </c>
      <c r="NH4" s="81"/>
      <c r="NI4" s="81"/>
      <c r="NO4" s="80" t="s">
        <v>134</v>
      </c>
      <c r="NQ4" s="82" t="str">
        <f>Classes!$A$14</f>
        <v>Class 12 Unofficial 13 - 26 yrs 60cm</v>
      </c>
      <c r="NR4" s="81"/>
      <c r="NS4" s="82"/>
      <c r="NT4" s="82"/>
      <c r="NU4" s="82"/>
      <c r="NV4" s="82"/>
      <c r="NW4" s="82"/>
      <c r="NX4" s="80"/>
      <c r="NY4" s="80"/>
      <c r="NZ4" s="80"/>
      <c r="OA4" s="80" t="s">
        <v>135</v>
      </c>
      <c r="OB4" s="80"/>
      <c r="OC4" s="82" t="str">
        <f>Classes!$J$3</f>
        <v>AM7</v>
      </c>
      <c r="OD4" s="82"/>
      <c r="OE4" s="82"/>
      <c r="OF4" s="82"/>
      <c r="OG4" s="82"/>
      <c r="OH4" s="82"/>
      <c r="OI4" s="82"/>
      <c r="OJ4" s="82"/>
      <c r="OK4" s="80"/>
      <c r="OL4" s="80"/>
      <c r="OM4" s="80" t="s">
        <v>137</v>
      </c>
      <c r="ON4" s="80"/>
      <c r="OO4" s="81" t="s">
        <v>154</v>
      </c>
      <c r="OP4" s="81"/>
      <c r="OQ4" s="81"/>
    </row>
    <row r="5" spans="1:407" ht="25.5" customHeight="1" x14ac:dyDescent="0.25">
      <c r="E5" s="80" t="s">
        <v>145</v>
      </c>
      <c r="G5" s="82"/>
      <c r="H5" s="82"/>
      <c r="I5" s="82"/>
      <c r="J5" s="82"/>
      <c r="K5" s="82"/>
      <c r="L5" s="82"/>
      <c r="M5" s="82"/>
      <c r="N5" s="80"/>
      <c r="O5" s="80"/>
      <c r="P5" s="80"/>
      <c r="Q5" s="80" t="s">
        <v>136</v>
      </c>
      <c r="R5" s="80"/>
      <c r="S5" s="82" t="str">
        <f>Classes!$A$1</f>
        <v>Runcorn</v>
      </c>
      <c r="T5" s="82"/>
      <c r="U5" s="82"/>
      <c r="V5" s="82"/>
      <c r="W5" s="82"/>
      <c r="X5" s="82"/>
      <c r="Y5" s="82"/>
      <c r="Z5" s="82"/>
      <c r="AA5" s="80"/>
      <c r="AB5" s="80"/>
      <c r="AC5" s="80"/>
      <c r="AD5" s="80"/>
      <c r="AE5" s="81" t="s">
        <v>155</v>
      </c>
      <c r="AF5" s="81"/>
      <c r="AG5" s="81"/>
      <c r="AM5" s="80" t="s">
        <v>145</v>
      </c>
      <c r="AO5" s="82"/>
      <c r="AP5" s="82"/>
      <c r="AQ5" s="82"/>
      <c r="AR5" s="82"/>
      <c r="AS5" s="82"/>
      <c r="AT5" s="82"/>
      <c r="AU5" s="82"/>
      <c r="AV5" s="80"/>
      <c r="AW5" s="80"/>
      <c r="AX5" s="80"/>
      <c r="AY5" s="80" t="s">
        <v>136</v>
      </c>
      <c r="AZ5" s="80"/>
      <c r="BA5" s="82" t="str">
        <f>Classes!$A$1</f>
        <v>Runcorn</v>
      </c>
      <c r="BB5" s="82"/>
      <c r="BC5" s="82"/>
      <c r="BD5" s="82"/>
      <c r="BE5" s="82"/>
      <c r="BF5" s="82"/>
      <c r="BG5" s="82"/>
      <c r="BH5" s="82"/>
      <c r="BI5" s="80"/>
      <c r="BJ5" s="80"/>
      <c r="BK5" s="80"/>
      <c r="BL5" s="80"/>
      <c r="BM5" s="81" t="s">
        <v>155</v>
      </c>
      <c r="BN5" s="81"/>
      <c r="BO5" s="81"/>
      <c r="BU5" s="80" t="s">
        <v>145</v>
      </c>
      <c r="BW5" s="82"/>
      <c r="BX5" s="82"/>
      <c r="BY5" s="82"/>
      <c r="BZ5" s="82"/>
      <c r="CA5" s="82"/>
      <c r="CB5" s="82"/>
      <c r="CC5" s="82"/>
      <c r="CD5" s="80"/>
      <c r="CE5" s="80"/>
      <c r="CF5" s="80"/>
      <c r="CG5" s="80" t="s">
        <v>136</v>
      </c>
      <c r="CH5" s="80"/>
      <c r="CI5" s="82" t="str">
        <f>Classes!$A$1</f>
        <v>Runcorn</v>
      </c>
      <c r="CJ5" s="82"/>
      <c r="CK5" s="82"/>
      <c r="CL5" s="82"/>
      <c r="CM5" s="82"/>
      <c r="CN5" s="82"/>
      <c r="CO5" s="82"/>
      <c r="CP5" s="82"/>
      <c r="CQ5" s="80"/>
      <c r="CR5" s="80"/>
      <c r="CS5" s="80"/>
      <c r="CT5" s="80"/>
      <c r="CU5" s="81" t="s">
        <v>155</v>
      </c>
      <c r="CV5" s="81"/>
      <c r="CW5" s="81"/>
      <c r="DC5" s="80" t="s">
        <v>145</v>
      </c>
      <c r="DE5" s="82"/>
      <c r="DF5" s="82"/>
      <c r="DG5" s="82"/>
      <c r="DH5" s="82"/>
      <c r="DI5" s="82"/>
      <c r="DJ5" s="82"/>
      <c r="DK5" s="82"/>
      <c r="DL5" s="80"/>
      <c r="DM5" s="80"/>
      <c r="DN5" s="80"/>
      <c r="DO5" s="80" t="s">
        <v>136</v>
      </c>
      <c r="DP5" s="80"/>
      <c r="DQ5" s="82" t="str">
        <f>Classes!$A$1</f>
        <v>Runcorn</v>
      </c>
      <c r="DR5" s="82"/>
      <c r="DS5" s="82"/>
      <c r="DT5" s="82"/>
      <c r="DU5" s="82"/>
      <c r="DV5" s="82"/>
      <c r="DW5" s="82"/>
      <c r="DX5" s="82"/>
      <c r="DY5" s="80"/>
      <c r="DZ5" s="80"/>
      <c r="EA5" s="80"/>
      <c r="EB5" s="80"/>
      <c r="EC5" s="81" t="s">
        <v>155</v>
      </c>
      <c r="ED5" s="81"/>
      <c r="EE5" s="81"/>
      <c r="EK5" s="80" t="s">
        <v>145</v>
      </c>
      <c r="EM5" s="82"/>
      <c r="EN5" s="82"/>
      <c r="EO5" s="82"/>
      <c r="EP5" s="82"/>
      <c r="EQ5" s="82"/>
      <c r="ER5" s="82"/>
      <c r="ES5" s="82"/>
      <c r="ET5" s="80"/>
      <c r="EU5" s="80"/>
      <c r="EV5" s="80"/>
      <c r="EW5" s="80" t="s">
        <v>136</v>
      </c>
      <c r="EX5" s="80"/>
      <c r="EY5" s="82" t="str">
        <f>Classes!$A$1</f>
        <v>Runcorn</v>
      </c>
      <c r="EZ5" s="82"/>
      <c r="FA5" s="82"/>
      <c r="FB5" s="82"/>
      <c r="FC5" s="82"/>
      <c r="FD5" s="82"/>
      <c r="FE5" s="82"/>
      <c r="FF5" s="82"/>
      <c r="FG5" s="80"/>
      <c r="FH5" s="80"/>
      <c r="FI5" s="80"/>
      <c r="FJ5" s="80"/>
      <c r="FK5" s="81" t="s">
        <v>155</v>
      </c>
      <c r="FL5" s="81"/>
      <c r="FM5" s="81"/>
      <c r="FS5" s="80" t="s">
        <v>145</v>
      </c>
      <c r="FU5" s="82"/>
      <c r="FV5" s="82"/>
      <c r="FW5" s="82"/>
      <c r="FX5" s="82"/>
      <c r="FY5" s="82"/>
      <c r="FZ5" s="82"/>
      <c r="GA5" s="82"/>
      <c r="GB5" s="80"/>
      <c r="GC5" s="80"/>
      <c r="GD5" s="80"/>
      <c r="GE5" s="80" t="s">
        <v>136</v>
      </c>
      <c r="GF5" s="80"/>
      <c r="GG5" s="82" t="str">
        <f>Classes!$A$1</f>
        <v>Runcorn</v>
      </c>
      <c r="GH5" s="82"/>
      <c r="GI5" s="82"/>
      <c r="GJ5" s="82"/>
      <c r="GK5" s="82"/>
      <c r="GL5" s="82"/>
      <c r="GM5" s="82"/>
      <c r="GN5" s="82"/>
      <c r="GO5" s="80"/>
      <c r="GP5" s="80"/>
      <c r="GQ5" s="80"/>
      <c r="GR5" s="80"/>
      <c r="GS5" s="81" t="s">
        <v>155</v>
      </c>
      <c r="GT5" s="81"/>
      <c r="GU5" s="81"/>
      <c r="HA5" s="80" t="s">
        <v>145</v>
      </c>
      <c r="HC5" s="82"/>
      <c r="HD5" s="82"/>
      <c r="HE5" s="82"/>
      <c r="HF5" s="82"/>
      <c r="HG5" s="82"/>
      <c r="HH5" s="82"/>
      <c r="HI5" s="82"/>
      <c r="HJ5" s="80"/>
      <c r="HK5" s="80"/>
      <c r="HL5" s="80"/>
      <c r="HM5" s="80" t="s">
        <v>136</v>
      </c>
      <c r="HN5" s="80"/>
      <c r="HO5" s="82" t="str">
        <f>Classes!$A$1</f>
        <v>Runcorn</v>
      </c>
      <c r="HP5" s="82"/>
      <c r="HQ5" s="82"/>
      <c r="HR5" s="82"/>
      <c r="HS5" s="82"/>
      <c r="HT5" s="82"/>
      <c r="HU5" s="82"/>
      <c r="HV5" s="82"/>
      <c r="HW5" s="80"/>
      <c r="HX5" s="80"/>
      <c r="HY5" s="80"/>
      <c r="HZ5" s="80"/>
      <c r="IA5" s="81" t="s">
        <v>155</v>
      </c>
      <c r="IB5" s="81"/>
      <c r="IC5" s="81"/>
      <c r="II5" s="80" t="s">
        <v>145</v>
      </c>
      <c r="IK5" s="82"/>
      <c r="IL5" s="82"/>
      <c r="IM5" s="82"/>
      <c r="IN5" s="82"/>
      <c r="IO5" s="82"/>
      <c r="IP5" s="82"/>
      <c r="IQ5" s="82"/>
      <c r="IR5" s="80"/>
      <c r="IS5" s="80"/>
      <c r="IT5" s="80"/>
      <c r="IU5" s="80" t="s">
        <v>136</v>
      </c>
      <c r="IV5" s="80"/>
      <c r="IW5" s="82" t="str">
        <f>Classes!$A$1</f>
        <v>Runcorn</v>
      </c>
      <c r="IX5" s="82"/>
      <c r="IY5" s="82"/>
      <c r="IZ5" s="82"/>
      <c r="JA5" s="82"/>
      <c r="JB5" s="82"/>
      <c r="JC5" s="82"/>
      <c r="JD5" s="82"/>
      <c r="JE5" s="80"/>
      <c r="JF5" s="80"/>
      <c r="JG5" s="80"/>
      <c r="JH5" s="80"/>
      <c r="JI5" s="81" t="s">
        <v>155</v>
      </c>
      <c r="JJ5" s="81"/>
      <c r="JK5" s="81"/>
      <c r="JQ5" s="80" t="s">
        <v>145</v>
      </c>
      <c r="JS5" s="82"/>
      <c r="JT5" s="82"/>
      <c r="JU5" s="82"/>
      <c r="JV5" s="82"/>
      <c r="JW5" s="82"/>
      <c r="JX5" s="82"/>
      <c r="JY5" s="82"/>
      <c r="JZ5" s="80"/>
      <c r="KA5" s="80"/>
      <c r="KB5" s="80"/>
      <c r="KC5" s="80" t="s">
        <v>136</v>
      </c>
      <c r="KD5" s="80"/>
      <c r="KE5" s="82" t="str">
        <f>Classes!$A$1</f>
        <v>Runcorn</v>
      </c>
      <c r="KF5" s="82"/>
      <c r="KG5" s="82"/>
      <c r="KH5" s="82"/>
      <c r="KI5" s="82"/>
      <c r="KJ5" s="82"/>
      <c r="KK5" s="82"/>
      <c r="KL5" s="82"/>
      <c r="KM5" s="80"/>
      <c r="KN5" s="80"/>
      <c r="KO5" s="80"/>
      <c r="KP5" s="80"/>
      <c r="KQ5" s="81" t="s">
        <v>155</v>
      </c>
      <c r="KR5" s="81"/>
      <c r="KS5" s="81"/>
      <c r="KY5" s="80" t="s">
        <v>145</v>
      </c>
      <c r="LA5" s="82"/>
      <c r="LB5" s="82"/>
      <c r="LC5" s="82"/>
      <c r="LD5" s="82"/>
      <c r="LE5" s="82"/>
      <c r="LF5" s="82"/>
      <c r="LG5" s="82"/>
      <c r="LH5" s="80"/>
      <c r="LI5" s="80"/>
      <c r="LJ5" s="80"/>
      <c r="LK5" s="80" t="s">
        <v>136</v>
      </c>
      <c r="LL5" s="80"/>
      <c r="LM5" s="82" t="str">
        <f>Classes!$A$1</f>
        <v>Runcorn</v>
      </c>
      <c r="LN5" s="82"/>
      <c r="LO5" s="82"/>
      <c r="LP5" s="82"/>
      <c r="LQ5" s="82"/>
      <c r="LR5" s="82"/>
      <c r="LS5" s="82"/>
      <c r="LT5" s="82"/>
      <c r="LU5" s="80"/>
      <c r="LV5" s="80"/>
      <c r="LW5" s="80"/>
      <c r="LX5" s="80"/>
      <c r="LY5" s="81" t="s">
        <v>155</v>
      </c>
      <c r="LZ5" s="81"/>
      <c r="MA5" s="81"/>
      <c r="MG5" s="80" t="s">
        <v>145</v>
      </c>
      <c r="MI5" s="82"/>
      <c r="MJ5" s="82"/>
      <c r="MK5" s="82"/>
      <c r="ML5" s="82"/>
      <c r="MM5" s="82"/>
      <c r="MN5" s="82"/>
      <c r="MO5" s="82"/>
      <c r="MP5" s="80"/>
      <c r="MQ5" s="80"/>
      <c r="MR5" s="80"/>
      <c r="MS5" s="80" t="s">
        <v>136</v>
      </c>
      <c r="MT5" s="80"/>
      <c r="MU5" s="82" t="str">
        <f>Classes!$A$1</f>
        <v>Runcorn</v>
      </c>
      <c r="MV5" s="82"/>
      <c r="MW5" s="82"/>
      <c r="MX5" s="82"/>
      <c r="MY5" s="82"/>
      <c r="MZ5" s="82"/>
      <c r="NA5" s="82"/>
      <c r="NB5" s="82"/>
      <c r="NC5" s="80"/>
      <c r="ND5" s="80"/>
      <c r="NE5" s="80"/>
      <c r="NF5" s="80"/>
      <c r="NG5" s="81" t="s">
        <v>155</v>
      </c>
      <c r="NH5" s="81"/>
      <c r="NI5" s="81"/>
      <c r="NO5" s="80" t="s">
        <v>145</v>
      </c>
      <c r="NQ5" s="82"/>
      <c r="NR5" s="82"/>
      <c r="NS5" s="82"/>
      <c r="NT5" s="82"/>
      <c r="NU5" s="82"/>
      <c r="NV5" s="82"/>
      <c r="NW5" s="82"/>
      <c r="NX5" s="80"/>
      <c r="NY5" s="80"/>
      <c r="NZ5" s="80"/>
      <c r="OA5" s="80" t="s">
        <v>136</v>
      </c>
      <c r="OB5" s="80"/>
      <c r="OC5" s="82" t="str">
        <f>Classes!$A$1</f>
        <v>Runcorn</v>
      </c>
      <c r="OD5" s="82"/>
      <c r="OE5" s="82"/>
      <c r="OF5" s="82"/>
      <c r="OG5" s="82"/>
      <c r="OH5" s="82"/>
      <c r="OI5" s="82"/>
      <c r="OJ5" s="82"/>
      <c r="OK5" s="80"/>
      <c r="OL5" s="80"/>
      <c r="OM5" s="80"/>
      <c r="ON5" s="80"/>
      <c r="OO5" s="81" t="s">
        <v>155</v>
      </c>
      <c r="OP5" s="81"/>
      <c r="OQ5" s="81"/>
    </row>
    <row r="6" spans="1:407" ht="15.75" thickBot="1" x14ac:dyDescent="0.3"/>
    <row r="7" spans="1:407" ht="15.75" thickBot="1" x14ac:dyDescent="0.3">
      <c r="I7" s="86" t="s">
        <v>140</v>
      </c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8"/>
      <c r="AQ7" s="86" t="s">
        <v>140</v>
      </c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8"/>
      <c r="BY7" s="86" t="s">
        <v>140</v>
      </c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8"/>
      <c r="DG7" s="86" t="s">
        <v>140</v>
      </c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8"/>
      <c r="EO7" s="86" t="s">
        <v>140</v>
      </c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8"/>
      <c r="FW7" s="86" t="s">
        <v>140</v>
      </c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8"/>
      <c r="HE7" s="86" t="s">
        <v>140</v>
      </c>
      <c r="HF7" s="87"/>
      <c r="HG7" s="87"/>
      <c r="HH7" s="87"/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7"/>
      <c r="HU7" s="87"/>
      <c r="HV7" s="87"/>
      <c r="HW7" s="88"/>
      <c r="IM7" s="86" t="s">
        <v>140</v>
      </c>
      <c r="IN7" s="87"/>
      <c r="IO7" s="87"/>
      <c r="IP7" s="87"/>
      <c r="IQ7" s="87"/>
      <c r="IR7" s="87"/>
      <c r="IS7" s="87"/>
      <c r="IT7" s="87"/>
      <c r="IU7" s="87"/>
      <c r="IV7" s="87"/>
      <c r="IW7" s="87"/>
      <c r="IX7" s="87"/>
      <c r="IY7" s="87"/>
      <c r="IZ7" s="87"/>
      <c r="JA7" s="87"/>
      <c r="JB7" s="87"/>
      <c r="JC7" s="87"/>
      <c r="JD7" s="87"/>
      <c r="JE7" s="88"/>
      <c r="JU7" s="86" t="s">
        <v>140</v>
      </c>
      <c r="JV7" s="87"/>
      <c r="JW7" s="87"/>
      <c r="JX7" s="87"/>
      <c r="JY7" s="87"/>
      <c r="JZ7" s="87"/>
      <c r="KA7" s="87"/>
      <c r="KB7" s="87"/>
      <c r="KC7" s="87"/>
      <c r="KD7" s="87"/>
      <c r="KE7" s="87"/>
      <c r="KF7" s="87"/>
      <c r="KG7" s="87"/>
      <c r="KH7" s="87"/>
      <c r="KI7" s="87"/>
      <c r="KJ7" s="87"/>
      <c r="KK7" s="87"/>
      <c r="KL7" s="87"/>
      <c r="KM7" s="88"/>
      <c r="LC7" s="86" t="s">
        <v>140</v>
      </c>
      <c r="LD7" s="87"/>
      <c r="LE7" s="87"/>
      <c r="LF7" s="87"/>
      <c r="LG7" s="87"/>
      <c r="LH7" s="87"/>
      <c r="LI7" s="87"/>
      <c r="LJ7" s="87"/>
      <c r="LK7" s="87"/>
      <c r="LL7" s="87"/>
      <c r="LM7" s="87"/>
      <c r="LN7" s="87"/>
      <c r="LO7" s="87"/>
      <c r="LP7" s="87"/>
      <c r="LQ7" s="87"/>
      <c r="LR7" s="87"/>
      <c r="LS7" s="87"/>
      <c r="LT7" s="87"/>
      <c r="LU7" s="88"/>
      <c r="MK7" s="86" t="s">
        <v>140</v>
      </c>
      <c r="ML7" s="87"/>
      <c r="MM7" s="87"/>
      <c r="MN7" s="87"/>
      <c r="MO7" s="87"/>
      <c r="MP7" s="87"/>
      <c r="MQ7" s="87"/>
      <c r="MR7" s="87"/>
      <c r="MS7" s="87"/>
      <c r="MT7" s="87"/>
      <c r="MU7" s="87"/>
      <c r="MV7" s="87"/>
      <c r="MW7" s="87"/>
      <c r="MX7" s="87"/>
      <c r="MY7" s="87"/>
      <c r="MZ7" s="87"/>
      <c r="NA7" s="87"/>
      <c r="NB7" s="87"/>
      <c r="NC7" s="88"/>
      <c r="NS7" s="86" t="s">
        <v>140</v>
      </c>
      <c r="NT7" s="87"/>
      <c r="NU7" s="87"/>
      <c r="NV7" s="87"/>
      <c r="NW7" s="87"/>
      <c r="NX7" s="87"/>
      <c r="NY7" s="87"/>
      <c r="NZ7" s="87"/>
      <c r="OA7" s="87"/>
      <c r="OB7" s="87"/>
      <c r="OC7" s="87"/>
      <c r="OD7" s="87"/>
      <c r="OE7" s="87"/>
      <c r="OF7" s="87"/>
      <c r="OG7" s="87"/>
      <c r="OH7" s="87"/>
      <c r="OI7" s="87"/>
      <c r="OJ7" s="87"/>
      <c r="OK7" s="88"/>
    </row>
    <row r="8" spans="1:407" ht="27" customHeight="1" x14ac:dyDescent="0.25">
      <c r="E8" s="204" t="s">
        <v>138</v>
      </c>
      <c r="F8" s="206" t="s">
        <v>139</v>
      </c>
      <c r="G8" s="207"/>
      <c r="H8" s="210" t="s">
        <v>8</v>
      </c>
      <c r="I8" s="115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7"/>
      <c r="AB8" s="196" t="s">
        <v>141</v>
      </c>
      <c r="AC8" s="198" t="s">
        <v>142</v>
      </c>
      <c r="AD8" s="200" t="s">
        <v>143</v>
      </c>
      <c r="AE8" s="202" t="s">
        <v>144</v>
      </c>
      <c r="AF8" s="202" t="s">
        <v>147</v>
      </c>
      <c r="AG8" s="202" t="s">
        <v>146</v>
      </c>
      <c r="AM8" s="204" t="s">
        <v>138</v>
      </c>
      <c r="AN8" s="206" t="s">
        <v>139</v>
      </c>
      <c r="AO8" s="207"/>
      <c r="AP8" s="210" t="s">
        <v>8</v>
      </c>
      <c r="AQ8" s="115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7"/>
      <c r="BJ8" s="196" t="s">
        <v>141</v>
      </c>
      <c r="BK8" s="198" t="s">
        <v>142</v>
      </c>
      <c r="BL8" s="200" t="s">
        <v>143</v>
      </c>
      <c r="BM8" s="202" t="s">
        <v>144</v>
      </c>
      <c r="BN8" s="202" t="s">
        <v>147</v>
      </c>
      <c r="BO8" s="202" t="s">
        <v>146</v>
      </c>
      <c r="BU8" s="204" t="s">
        <v>138</v>
      </c>
      <c r="BV8" s="206" t="s">
        <v>139</v>
      </c>
      <c r="BW8" s="207"/>
      <c r="BX8" s="210" t="s">
        <v>8</v>
      </c>
      <c r="BY8" s="115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7"/>
      <c r="CR8" s="196" t="s">
        <v>141</v>
      </c>
      <c r="CS8" s="198" t="s">
        <v>142</v>
      </c>
      <c r="CT8" s="200" t="s">
        <v>143</v>
      </c>
      <c r="CU8" s="202" t="s">
        <v>144</v>
      </c>
      <c r="CV8" s="202" t="s">
        <v>147</v>
      </c>
      <c r="CW8" s="202" t="s">
        <v>146</v>
      </c>
      <c r="DC8" s="204" t="s">
        <v>138</v>
      </c>
      <c r="DD8" s="206" t="s">
        <v>139</v>
      </c>
      <c r="DE8" s="207"/>
      <c r="DF8" s="210" t="s">
        <v>8</v>
      </c>
      <c r="DG8" s="115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7"/>
      <c r="DZ8" s="196" t="s">
        <v>141</v>
      </c>
      <c r="EA8" s="198" t="s">
        <v>142</v>
      </c>
      <c r="EB8" s="200" t="s">
        <v>143</v>
      </c>
      <c r="EC8" s="202" t="s">
        <v>144</v>
      </c>
      <c r="ED8" s="202" t="s">
        <v>147</v>
      </c>
      <c r="EE8" s="202" t="s">
        <v>146</v>
      </c>
      <c r="EK8" s="204" t="s">
        <v>138</v>
      </c>
      <c r="EL8" s="206" t="s">
        <v>139</v>
      </c>
      <c r="EM8" s="207"/>
      <c r="EN8" s="210" t="s">
        <v>8</v>
      </c>
      <c r="EO8" s="115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7"/>
      <c r="FH8" s="196" t="s">
        <v>141</v>
      </c>
      <c r="FI8" s="198" t="s">
        <v>142</v>
      </c>
      <c r="FJ8" s="200" t="s">
        <v>143</v>
      </c>
      <c r="FK8" s="202" t="s">
        <v>144</v>
      </c>
      <c r="FL8" s="202" t="s">
        <v>147</v>
      </c>
      <c r="FM8" s="202" t="s">
        <v>146</v>
      </c>
      <c r="FS8" s="204" t="s">
        <v>138</v>
      </c>
      <c r="FT8" s="206" t="s">
        <v>139</v>
      </c>
      <c r="FU8" s="207"/>
      <c r="FV8" s="210" t="s">
        <v>8</v>
      </c>
      <c r="FW8" s="115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7"/>
      <c r="GP8" s="196" t="s">
        <v>141</v>
      </c>
      <c r="GQ8" s="198" t="s">
        <v>142</v>
      </c>
      <c r="GR8" s="200" t="s">
        <v>143</v>
      </c>
      <c r="GS8" s="202" t="s">
        <v>144</v>
      </c>
      <c r="GT8" s="202" t="s">
        <v>147</v>
      </c>
      <c r="GU8" s="202" t="s">
        <v>146</v>
      </c>
      <c r="HA8" s="204" t="s">
        <v>138</v>
      </c>
      <c r="HB8" s="206" t="s">
        <v>139</v>
      </c>
      <c r="HC8" s="207"/>
      <c r="HD8" s="210" t="s">
        <v>8</v>
      </c>
      <c r="HE8" s="115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7"/>
      <c r="HX8" s="196" t="s">
        <v>141</v>
      </c>
      <c r="HY8" s="198" t="s">
        <v>142</v>
      </c>
      <c r="HZ8" s="200" t="s">
        <v>143</v>
      </c>
      <c r="IA8" s="202" t="s">
        <v>144</v>
      </c>
      <c r="IB8" s="202" t="s">
        <v>147</v>
      </c>
      <c r="IC8" s="202" t="s">
        <v>146</v>
      </c>
      <c r="II8" s="204" t="s">
        <v>138</v>
      </c>
      <c r="IJ8" s="206" t="s">
        <v>139</v>
      </c>
      <c r="IK8" s="207"/>
      <c r="IL8" s="210" t="s">
        <v>8</v>
      </c>
      <c r="IM8" s="115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7"/>
      <c r="JF8" s="196" t="s">
        <v>141</v>
      </c>
      <c r="JG8" s="198" t="s">
        <v>142</v>
      </c>
      <c r="JH8" s="200" t="s">
        <v>143</v>
      </c>
      <c r="JI8" s="202" t="s">
        <v>144</v>
      </c>
      <c r="JJ8" s="202" t="s">
        <v>147</v>
      </c>
      <c r="JK8" s="202" t="s">
        <v>146</v>
      </c>
      <c r="JQ8" s="204" t="s">
        <v>138</v>
      </c>
      <c r="JR8" s="206" t="s">
        <v>139</v>
      </c>
      <c r="JS8" s="207"/>
      <c r="JT8" s="210" t="s">
        <v>8</v>
      </c>
      <c r="JU8" s="115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7"/>
      <c r="KN8" s="196" t="s">
        <v>141</v>
      </c>
      <c r="KO8" s="198" t="s">
        <v>142</v>
      </c>
      <c r="KP8" s="200" t="s">
        <v>143</v>
      </c>
      <c r="KQ8" s="202" t="s">
        <v>144</v>
      </c>
      <c r="KR8" s="202" t="s">
        <v>147</v>
      </c>
      <c r="KS8" s="202" t="s">
        <v>146</v>
      </c>
      <c r="KY8" s="204" t="s">
        <v>138</v>
      </c>
      <c r="KZ8" s="206" t="s">
        <v>139</v>
      </c>
      <c r="LA8" s="207"/>
      <c r="LB8" s="210" t="s">
        <v>8</v>
      </c>
      <c r="LC8" s="115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7"/>
      <c r="LV8" s="196" t="s">
        <v>141</v>
      </c>
      <c r="LW8" s="198" t="s">
        <v>142</v>
      </c>
      <c r="LX8" s="200" t="s">
        <v>143</v>
      </c>
      <c r="LY8" s="202" t="s">
        <v>144</v>
      </c>
      <c r="LZ8" s="202" t="s">
        <v>147</v>
      </c>
      <c r="MA8" s="202" t="s">
        <v>146</v>
      </c>
      <c r="MG8" s="204" t="s">
        <v>138</v>
      </c>
      <c r="MH8" s="206" t="s">
        <v>139</v>
      </c>
      <c r="MI8" s="207"/>
      <c r="MJ8" s="210" t="s">
        <v>8</v>
      </c>
      <c r="MK8" s="115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7"/>
      <c r="ND8" s="196" t="s">
        <v>141</v>
      </c>
      <c r="NE8" s="198" t="s">
        <v>142</v>
      </c>
      <c r="NF8" s="200" t="s">
        <v>143</v>
      </c>
      <c r="NG8" s="202" t="s">
        <v>144</v>
      </c>
      <c r="NH8" s="202" t="s">
        <v>147</v>
      </c>
      <c r="NI8" s="202" t="s">
        <v>146</v>
      </c>
      <c r="NO8" s="204" t="s">
        <v>138</v>
      </c>
      <c r="NP8" s="206" t="s">
        <v>139</v>
      </c>
      <c r="NQ8" s="207"/>
      <c r="NR8" s="210" t="s">
        <v>8</v>
      </c>
      <c r="NS8" s="115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7"/>
      <c r="OL8" s="196" t="s">
        <v>141</v>
      </c>
      <c r="OM8" s="198" t="s">
        <v>142</v>
      </c>
      <c r="ON8" s="200" t="s">
        <v>143</v>
      </c>
      <c r="OO8" s="202" t="s">
        <v>144</v>
      </c>
      <c r="OP8" s="202" t="s">
        <v>147</v>
      </c>
      <c r="OQ8" s="202" t="s">
        <v>146</v>
      </c>
    </row>
    <row r="9" spans="1:407" ht="22.5" customHeight="1" thickBot="1" x14ac:dyDescent="0.3">
      <c r="E9" s="205"/>
      <c r="F9" s="208"/>
      <c r="G9" s="209"/>
      <c r="H9" s="211"/>
      <c r="I9" s="89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1"/>
      <c r="AB9" s="197"/>
      <c r="AC9" s="199"/>
      <c r="AD9" s="201"/>
      <c r="AE9" s="203"/>
      <c r="AF9" s="203"/>
      <c r="AG9" s="203"/>
      <c r="AM9" s="205"/>
      <c r="AN9" s="208"/>
      <c r="AO9" s="209"/>
      <c r="AP9" s="211"/>
      <c r="AQ9" s="89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1"/>
      <c r="BJ9" s="197"/>
      <c r="BK9" s="199"/>
      <c r="BL9" s="201"/>
      <c r="BM9" s="203"/>
      <c r="BN9" s="203"/>
      <c r="BO9" s="203"/>
      <c r="BU9" s="205"/>
      <c r="BV9" s="208"/>
      <c r="BW9" s="209"/>
      <c r="BX9" s="211"/>
      <c r="BY9" s="89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1"/>
      <c r="CR9" s="197"/>
      <c r="CS9" s="199"/>
      <c r="CT9" s="201"/>
      <c r="CU9" s="203"/>
      <c r="CV9" s="203"/>
      <c r="CW9" s="203"/>
      <c r="DC9" s="205"/>
      <c r="DD9" s="208"/>
      <c r="DE9" s="209"/>
      <c r="DF9" s="211"/>
      <c r="DG9" s="89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1"/>
      <c r="DZ9" s="197"/>
      <c r="EA9" s="199"/>
      <c r="EB9" s="201"/>
      <c r="EC9" s="203"/>
      <c r="ED9" s="203"/>
      <c r="EE9" s="203"/>
      <c r="EK9" s="205"/>
      <c r="EL9" s="208"/>
      <c r="EM9" s="209"/>
      <c r="EN9" s="211"/>
      <c r="EO9" s="89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1"/>
      <c r="FH9" s="197"/>
      <c r="FI9" s="199"/>
      <c r="FJ9" s="201"/>
      <c r="FK9" s="203"/>
      <c r="FL9" s="203"/>
      <c r="FM9" s="203"/>
      <c r="FS9" s="205"/>
      <c r="FT9" s="208"/>
      <c r="FU9" s="209"/>
      <c r="FV9" s="211"/>
      <c r="FW9" s="89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1"/>
      <c r="GP9" s="197"/>
      <c r="GQ9" s="199"/>
      <c r="GR9" s="201"/>
      <c r="GS9" s="203"/>
      <c r="GT9" s="203"/>
      <c r="GU9" s="203"/>
      <c r="HA9" s="205"/>
      <c r="HB9" s="208"/>
      <c r="HC9" s="209"/>
      <c r="HD9" s="211"/>
      <c r="HE9" s="89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1"/>
      <c r="HX9" s="197"/>
      <c r="HY9" s="199"/>
      <c r="HZ9" s="201"/>
      <c r="IA9" s="203"/>
      <c r="IB9" s="203"/>
      <c r="IC9" s="203"/>
      <c r="II9" s="205"/>
      <c r="IJ9" s="208"/>
      <c r="IK9" s="209"/>
      <c r="IL9" s="211"/>
      <c r="IM9" s="89"/>
      <c r="IN9" s="90"/>
      <c r="IO9" s="90"/>
      <c r="IP9" s="90"/>
      <c r="IQ9" s="90"/>
      <c r="IR9" s="90"/>
      <c r="IS9" s="90"/>
      <c r="IT9" s="90"/>
      <c r="IU9" s="90"/>
      <c r="IV9" s="90"/>
      <c r="IW9" s="90"/>
      <c r="IX9" s="90"/>
      <c r="IY9" s="90"/>
      <c r="IZ9" s="90"/>
      <c r="JA9" s="90"/>
      <c r="JB9" s="90"/>
      <c r="JC9" s="90"/>
      <c r="JD9" s="90"/>
      <c r="JE9" s="91"/>
      <c r="JF9" s="197"/>
      <c r="JG9" s="199"/>
      <c r="JH9" s="201"/>
      <c r="JI9" s="203"/>
      <c r="JJ9" s="203"/>
      <c r="JK9" s="203"/>
      <c r="JQ9" s="205"/>
      <c r="JR9" s="208"/>
      <c r="JS9" s="209"/>
      <c r="JT9" s="211"/>
      <c r="JU9" s="89"/>
      <c r="JV9" s="90"/>
      <c r="JW9" s="90"/>
      <c r="JX9" s="90"/>
      <c r="JY9" s="90"/>
      <c r="JZ9" s="90"/>
      <c r="KA9" s="90"/>
      <c r="KB9" s="90"/>
      <c r="KC9" s="90"/>
      <c r="KD9" s="90"/>
      <c r="KE9" s="90"/>
      <c r="KF9" s="90"/>
      <c r="KG9" s="90"/>
      <c r="KH9" s="90"/>
      <c r="KI9" s="90"/>
      <c r="KJ9" s="90"/>
      <c r="KK9" s="90"/>
      <c r="KL9" s="90"/>
      <c r="KM9" s="91"/>
      <c r="KN9" s="197"/>
      <c r="KO9" s="199"/>
      <c r="KP9" s="201"/>
      <c r="KQ9" s="203"/>
      <c r="KR9" s="203"/>
      <c r="KS9" s="203"/>
      <c r="KY9" s="205"/>
      <c r="KZ9" s="208"/>
      <c r="LA9" s="209"/>
      <c r="LB9" s="211"/>
      <c r="LC9" s="89"/>
      <c r="LD9" s="90"/>
      <c r="LE9" s="90"/>
      <c r="LF9" s="90"/>
      <c r="LG9" s="90"/>
      <c r="LH9" s="90"/>
      <c r="LI9" s="90"/>
      <c r="LJ9" s="90"/>
      <c r="LK9" s="90"/>
      <c r="LL9" s="90"/>
      <c r="LM9" s="90"/>
      <c r="LN9" s="90"/>
      <c r="LO9" s="90"/>
      <c r="LP9" s="90"/>
      <c r="LQ9" s="90"/>
      <c r="LR9" s="90"/>
      <c r="LS9" s="90"/>
      <c r="LT9" s="90"/>
      <c r="LU9" s="91"/>
      <c r="LV9" s="197"/>
      <c r="LW9" s="199"/>
      <c r="LX9" s="201"/>
      <c r="LY9" s="203"/>
      <c r="LZ9" s="203"/>
      <c r="MA9" s="203"/>
      <c r="MG9" s="205"/>
      <c r="MH9" s="208"/>
      <c r="MI9" s="209"/>
      <c r="MJ9" s="211"/>
      <c r="MK9" s="89"/>
      <c r="ML9" s="90"/>
      <c r="MM9" s="90"/>
      <c r="MN9" s="90"/>
      <c r="MO9" s="90"/>
      <c r="MP9" s="90"/>
      <c r="MQ9" s="90"/>
      <c r="MR9" s="90"/>
      <c r="MS9" s="90"/>
      <c r="MT9" s="90"/>
      <c r="MU9" s="90"/>
      <c r="MV9" s="90"/>
      <c r="MW9" s="90"/>
      <c r="MX9" s="90"/>
      <c r="MY9" s="90"/>
      <c r="MZ9" s="90"/>
      <c r="NA9" s="90"/>
      <c r="NB9" s="90"/>
      <c r="NC9" s="91"/>
      <c r="ND9" s="197"/>
      <c r="NE9" s="199"/>
      <c r="NF9" s="201"/>
      <c r="NG9" s="203"/>
      <c r="NH9" s="203"/>
      <c r="NI9" s="203"/>
      <c r="NO9" s="205"/>
      <c r="NP9" s="208"/>
      <c r="NQ9" s="209"/>
      <c r="NR9" s="211"/>
      <c r="NS9" s="89"/>
      <c r="NT9" s="90"/>
      <c r="NU9" s="90"/>
      <c r="NV9" s="90"/>
      <c r="NW9" s="90"/>
      <c r="NX9" s="90"/>
      <c r="NY9" s="90"/>
      <c r="NZ9" s="90"/>
      <c r="OA9" s="90"/>
      <c r="OB9" s="90"/>
      <c r="OC9" s="90"/>
      <c r="OD9" s="90"/>
      <c r="OE9" s="90"/>
      <c r="OF9" s="90"/>
      <c r="OG9" s="90"/>
      <c r="OH9" s="90"/>
      <c r="OI9" s="90"/>
      <c r="OJ9" s="90"/>
      <c r="OK9" s="91"/>
      <c r="OL9" s="197"/>
      <c r="OM9" s="199"/>
      <c r="ON9" s="201"/>
      <c r="OO9" s="203"/>
      <c r="OP9" s="203"/>
      <c r="OQ9" s="203"/>
    </row>
    <row r="10" spans="1:407" ht="24" customHeight="1" x14ac:dyDescent="0.25">
      <c r="A10">
        <f>INDEX(Classes!$E$3:$E$15,MATCH(G4,Classes!$A$3:$A$15,0),1)</f>
        <v>1</v>
      </c>
      <c r="B10">
        <v>1</v>
      </c>
      <c r="C10" t="str">
        <f>A10&amp;B10</f>
        <v>11</v>
      </c>
      <c r="E10" s="188">
        <f>IFERROR(INDEX(Results!P:P,MATCH($C10,Results!$A:$A,0),1),"")</f>
        <v>84</v>
      </c>
      <c r="F10" s="190" t="str">
        <f>IFERROR(INDEX(Results!Q:Q,MATCH($C10,Results!$A:$A,0),1),"")</f>
        <v>Ashlin Grimmond</v>
      </c>
      <c r="G10" s="191"/>
      <c r="H10" s="194" t="str">
        <f>IFERROR(INDEX(Results!S:S,MATCH($C10,Results!$A:$A,0),1),"")</f>
        <v xml:space="preserve">Gumdale </v>
      </c>
      <c r="I10" s="118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20"/>
      <c r="AB10" s="121"/>
      <c r="AC10" s="122"/>
      <c r="AD10" s="123"/>
      <c r="AE10" s="124"/>
      <c r="AF10" s="178"/>
      <c r="AG10" s="178" t="str">
        <f>IFERROR(IF(INDEX(Results!O:O,MATCH($C10,Results!$A:$A,0),1)=0,"",INDEX(Results!O:O,MATCH($C10,Results!$A:$A,0),1)),"")</f>
        <v/>
      </c>
      <c r="AI10">
        <f>INDEX(Classes!$E$3:$E$15,MATCH(AO4,Classes!$A$3:$A$15,0),1)</f>
        <v>2</v>
      </c>
      <c r="AJ10">
        <v>1</v>
      </c>
      <c r="AK10" t="str">
        <f>AI10&amp;AJ10</f>
        <v>21</v>
      </c>
      <c r="AM10" s="180">
        <f>IFERROR(INDEX(Results!P:P,MATCH($AK10,Results!$A:$A,0),1),"")</f>
        <v>34</v>
      </c>
      <c r="AN10" s="182" t="str">
        <f>IFERROR(INDEX(Results!Q:Q,MATCH($AK10,Results!$A:$A,0),1),"")</f>
        <v>Olivia Stevenson</v>
      </c>
      <c r="AO10" s="183"/>
      <c r="AP10" s="186" t="str">
        <f>IFERROR(INDEX(Results!S:S,MATCH($AK10,Results!$A:$A,0),1),"")</f>
        <v xml:space="preserve">Redlands </v>
      </c>
      <c r="AQ10" s="118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20"/>
      <c r="BJ10" s="121"/>
      <c r="BK10" s="122"/>
      <c r="BL10" s="123"/>
      <c r="BM10" s="124"/>
      <c r="BN10" s="178"/>
      <c r="BO10" s="178" t="str">
        <f>IFERROR(IF(INDEX(Results!O:O,MATCH($AK10,Results!$A:$A,0),1)=0,"",INDEX(Results!O:O,MATCH($AK10,Results!$A:$A,0),1)),"")</f>
        <v/>
      </c>
      <c r="BQ10">
        <f>INDEX(Classes!$E$3:$E$15,MATCH(BW4,Classes!$A$3:$A$15,0),1)</f>
        <v>3</v>
      </c>
      <c r="BR10">
        <v>1</v>
      </c>
      <c r="BS10" t="str">
        <f>BQ10&amp;BR10</f>
        <v>31</v>
      </c>
      <c r="BU10" s="188">
        <f>IFERROR(INDEX(Results!P:P,MATCH($BS10,Results!$A:$A,0),1),"")</f>
        <v>62</v>
      </c>
      <c r="BV10" s="190" t="str">
        <f>IFERROR(INDEX(Results!Q:Q,MATCH($BS10,Results!$A:$A,0),1),"")</f>
        <v>Jezebella Milzewski</v>
      </c>
      <c r="BW10" s="191"/>
      <c r="BX10" s="194" t="str">
        <f>IFERROR(INDEX(Results!S:S,MATCH($BS10,Results!$A:$A,0),1),"")</f>
        <v>Runcorn</v>
      </c>
      <c r="BY10" s="118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20"/>
      <c r="CR10" s="121"/>
      <c r="CS10" s="122"/>
      <c r="CT10" s="123"/>
      <c r="CU10" s="124"/>
      <c r="CV10" s="178"/>
      <c r="CW10" s="178" t="str">
        <f>IFERROR(IF(INDEX(Results!O:O,MATCH($BS10,Results!$A:$A,0),1)=0,"",INDEX(Results!O:O,MATCH($BS10,Results!$A:$A,0),1)),"")</f>
        <v/>
      </c>
      <c r="CY10">
        <f>INDEX(Classes!$E$3:$E$15,MATCH(DE4,Classes!$A$3:$A$15,0),1)</f>
        <v>4</v>
      </c>
      <c r="CZ10">
        <v>1</v>
      </c>
      <c r="DA10" t="str">
        <f>CY10&amp;CZ10</f>
        <v>41</v>
      </c>
      <c r="DC10" s="180">
        <f>IFERROR(INDEX(Results!P:P,MATCH($DA10,Results!$A:$A,0),1),"")</f>
        <v>49</v>
      </c>
      <c r="DD10" s="182" t="str">
        <f>IFERROR(INDEX(Results!Q:Q,MATCH($DA10,Results!$A:$A,0),1),"")</f>
        <v>Declan Fleming</v>
      </c>
      <c r="DE10" s="183"/>
      <c r="DF10" s="186" t="str">
        <f>IFERROR(INDEX(Results!S:S,MATCH($DA10,Results!$A:$A,0),1),"")</f>
        <v>Moggill</v>
      </c>
      <c r="DG10" s="118"/>
      <c r="DH10" s="119"/>
      <c r="DI10" s="119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9"/>
      <c r="DY10" s="120"/>
      <c r="DZ10" s="121"/>
      <c r="EA10" s="122"/>
      <c r="EB10" s="123"/>
      <c r="EC10" s="124"/>
      <c r="ED10" s="178"/>
      <c r="EE10" s="178" t="str">
        <f>IFERROR(IF(INDEX(Results!O:O,MATCH($DA10,Results!$A:$A,0),1)=0,"",INDEX(Results!O:O,MATCH($DA10,Results!$A:$A,0),1)),"")</f>
        <v/>
      </c>
      <c r="EG10">
        <f>INDEX(Classes!$E$3:$E$15,MATCH(EM4,Classes!$A$3:$A$15,0),1)</f>
        <v>5</v>
      </c>
      <c r="EH10">
        <v>1</v>
      </c>
      <c r="EI10" t="str">
        <f>EG10&amp;EH10</f>
        <v>51</v>
      </c>
      <c r="EK10" s="180">
        <f>IFERROR(INDEX(Results!P:P,MATCH($EI10,Results!$A:$A,0),1),"")</f>
        <v>24</v>
      </c>
      <c r="EL10" s="182" t="str">
        <f>IFERROR(INDEX(Results!Q:Q,MATCH($EI10,Results!$A:$A,0),1),"")</f>
        <v>Lilly Polden</v>
      </c>
      <c r="EM10" s="183"/>
      <c r="EN10" s="186">
        <f>IFERROR(INDEX(Results!S:S,MATCH($EI10,Results!$A:$A,0),1),"")</f>
        <v>0</v>
      </c>
      <c r="EO10" s="118"/>
      <c r="EP10" s="119"/>
      <c r="EQ10" s="119"/>
      <c r="ER10" s="119"/>
      <c r="ES10" s="119"/>
      <c r="ET10" s="119"/>
      <c r="EU10" s="119"/>
      <c r="EV10" s="119"/>
      <c r="EW10" s="119"/>
      <c r="EX10" s="119"/>
      <c r="EY10" s="119"/>
      <c r="EZ10" s="119"/>
      <c r="FA10" s="119"/>
      <c r="FB10" s="119"/>
      <c r="FC10" s="119"/>
      <c r="FD10" s="119"/>
      <c r="FE10" s="119"/>
      <c r="FF10" s="119"/>
      <c r="FG10" s="120"/>
      <c r="FH10" s="121"/>
      <c r="FI10" s="122"/>
      <c r="FJ10" s="123"/>
      <c r="FK10" s="124"/>
      <c r="FL10" s="178"/>
      <c r="FM10" s="178" t="str">
        <f>IFERROR(IF(INDEX(Results!O:O,MATCH($EI10,Results!$A:$A,0),1)=0,"",INDEX(Results!O:O,MATCH($EI10,Results!$A:$A,0),1)),"")</f>
        <v/>
      </c>
      <c r="FO10">
        <f>INDEX(Classes!$E$3:$E$15,MATCH(FU4,Classes!$A$3:$A$15,0),1)</f>
        <v>6</v>
      </c>
      <c r="FP10">
        <v>1</v>
      </c>
      <c r="FQ10" t="str">
        <f>FO10&amp;FP10</f>
        <v>61</v>
      </c>
      <c r="FS10" s="180">
        <f>IFERROR(INDEX(Results!P:P,MATCH($FQ10,Results!$A:$A,0),1),"")</f>
        <v>50</v>
      </c>
      <c r="FT10" s="182" t="str">
        <f>IFERROR(INDEX(Results!Q:Q,MATCH($FQ10,Results!$A:$A,0),1),"")</f>
        <v>Grace Martin</v>
      </c>
      <c r="FU10" s="183"/>
      <c r="FV10" s="186" t="str">
        <f>IFERROR(INDEX(Results!S:S,MATCH($FQ10,Results!$A:$A,0),1),"")</f>
        <v>Gatton</v>
      </c>
      <c r="FW10" s="118"/>
      <c r="FX10" s="119"/>
      <c r="FY10" s="119"/>
      <c r="FZ10" s="119"/>
      <c r="GA10" s="119"/>
      <c r="GB10" s="119"/>
      <c r="GC10" s="119"/>
      <c r="GD10" s="119"/>
      <c r="GE10" s="119"/>
      <c r="GF10" s="119"/>
      <c r="GG10" s="119"/>
      <c r="GH10" s="119"/>
      <c r="GI10" s="119"/>
      <c r="GJ10" s="119"/>
      <c r="GK10" s="119"/>
      <c r="GL10" s="119"/>
      <c r="GM10" s="119"/>
      <c r="GN10" s="119"/>
      <c r="GO10" s="120"/>
      <c r="GP10" s="121"/>
      <c r="GQ10" s="122"/>
      <c r="GR10" s="123"/>
      <c r="GS10" s="124"/>
      <c r="GT10" s="178"/>
      <c r="GU10" s="178" t="str">
        <f>IFERROR(IF(INDEX(Results!O:O,MATCH($FQ10,Results!$A:$A,0),1)=0,"",INDEX(Results!O:O,MATCH($FQ10,Results!$A:$A,0),1)),"")</f>
        <v/>
      </c>
      <c r="GW10">
        <f>INDEX(Classes!$E$3:$E$15,MATCH(HC4,Classes!$A$3:$A$15,0),1)</f>
        <v>7</v>
      </c>
      <c r="GX10">
        <v>1</v>
      </c>
      <c r="GY10" t="str">
        <f>GW10&amp;GX10</f>
        <v>71</v>
      </c>
      <c r="HA10" s="180">
        <f>IFERROR(INDEX(Results!P:P,MATCH($GY10,Results!$A:$A,0),1),"")</f>
        <v>15</v>
      </c>
      <c r="HB10" s="182" t="str">
        <f>IFERROR(INDEX(Results!Q:Q,MATCH($GY10,Results!$A:$A,0),1),"")</f>
        <v>Lyla Simpson</v>
      </c>
      <c r="HC10" s="183"/>
      <c r="HD10" s="186" t="str">
        <f>IFERROR(INDEX(Results!S:S,MATCH($GY10,Results!$A:$A,0),1),"")</f>
        <v>Jimboomba</v>
      </c>
      <c r="HE10" s="118"/>
      <c r="HF10" s="119"/>
      <c r="HG10" s="119"/>
      <c r="HH10" s="119"/>
      <c r="HI10" s="119"/>
      <c r="HJ10" s="119"/>
      <c r="HK10" s="119"/>
      <c r="HL10" s="119"/>
      <c r="HM10" s="119"/>
      <c r="HN10" s="119"/>
      <c r="HO10" s="119"/>
      <c r="HP10" s="119"/>
      <c r="HQ10" s="119"/>
      <c r="HR10" s="119"/>
      <c r="HS10" s="119"/>
      <c r="HT10" s="119"/>
      <c r="HU10" s="119"/>
      <c r="HV10" s="119"/>
      <c r="HW10" s="120"/>
      <c r="HX10" s="121"/>
      <c r="HY10" s="122"/>
      <c r="HZ10" s="123"/>
      <c r="IA10" s="124"/>
      <c r="IB10" s="178"/>
      <c r="IC10" s="178" t="str">
        <f>IFERROR(IF(INDEX(Results!O:O,MATCH($GY10,Results!$A:$A,0),1)=0,"",INDEX(Results!O:O,MATCH($GY10,Results!$A:$A,0),1)),"")</f>
        <v/>
      </c>
      <c r="IE10">
        <f>INDEX(Classes!$E$3:$E$15,MATCH(IK4,Classes!$A$3:$A$15,0),1)</f>
        <v>8</v>
      </c>
      <c r="IF10">
        <v>1</v>
      </c>
      <c r="IG10" t="str">
        <f>IE10&amp;IF10</f>
        <v>81</v>
      </c>
      <c r="II10" s="180" t="str">
        <f>IFERROR(INDEX(Results!P:P,MATCH($IG10,Results!$A:$A,0),1),"")</f>
        <v/>
      </c>
      <c r="IJ10" s="182" t="str">
        <f>IFERROR(INDEX(Results!Q:Q,MATCH($IG10,Results!$A:$A,0),1),"")</f>
        <v/>
      </c>
      <c r="IK10" s="183"/>
      <c r="IL10" s="186" t="str">
        <f>IFERROR(INDEX(Results!S:S,MATCH($IG10,Results!$A:$A,0),1),"")</f>
        <v/>
      </c>
      <c r="IM10" s="118"/>
      <c r="IN10" s="119"/>
      <c r="IO10" s="119"/>
      <c r="IP10" s="119"/>
      <c r="IQ10" s="119"/>
      <c r="IR10" s="119"/>
      <c r="IS10" s="119"/>
      <c r="IT10" s="119"/>
      <c r="IU10" s="119"/>
      <c r="IV10" s="119"/>
      <c r="IW10" s="119"/>
      <c r="IX10" s="119"/>
      <c r="IY10" s="119"/>
      <c r="IZ10" s="119"/>
      <c r="JA10" s="119"/>
      <c r="JB10" s="119"/>
      <c r="JC10" s="119"/>
      <c r="JD10" s="119"/>
      <c r="JE10" s="120"/>
      <c r="JF10" s="121"/>
      <c r="JG10" s="122"/>
      <c r="JH10" s="123"/>
      <c r="JI10" s="124"/>
      <c r="JJ10" s="178"/>
      <c r="JK10" s="178" t="str">
        <f>IFERROR(IF(INDEX(Results!O:O,MATCH($IG10,Results!$A:$A,0),1)=0,"",INDEX(Results!O:O,MATCH($IG10,Results!$A:$A,0),1)),"")</f>
        <v/>
      </c>
      <c r="JM10">
        <f>INDEX(Classes!$E$3:$E$15,MATCH(JS4,Classes!$A$3:$A$15,0),1)</f>
        <v>9</v>
      </c>
      <c r="JN10">
        <v>1</v>
      </c>
      <c r="JO10" t="str">
        <f>JM10&amp;JN10</f>
        <v>91</v>
      </c>
      <c r="JQ10" s="180" t="str">
        <f>IFERROR(INDEX(Results!P:P,MATCH($JO10,Results!$A:$A,0),1),"")</f>
        <v/>
      </c>
      <c r="JR10" s="182" t="str">
        <f>IFERROR(INDEX(Results!Q:Q,MATCH($JO10,Results!$A:$A,0),1),"")</f>
        <v/>
      </c>
      <c r="JS10" s="183"/>
      <c r="JT10" s="186" t="str">
        <f>IFERROR(INDEX(Results!S:S,MATCH($JO10,Results!$A:$A,0),1),"")</f>
        <v/>
      </c>
      <c r="JU10" s="118"/>
      <c r="JV10" s="119"/>
      <c r="JW10" s="119"/>
      <c r="JX10" s="119"/>
      <c r="JY10" s="119"/>
      <c r="JZ10" s="119"/>
      <c r="KA10" s="119"/>
      <c r="KB10" s="119"/>
      <c r="KC10" s="119"/>
      <c r="KD10" s="119"/>
      <c r="KE10" s="119"/>
      <c r="KF10" s="119"/>
      <c r="KG10" s="119"/>
      <c r="KH10" s="119"/>
      <c r="KI10" s="119"/>
      <c r="KJ10" s="119"/>
      <c r="KK10" s="119"/>
      <c r="KL10" s="119"/>
      <c r="KM10" s="120"/>
      <c r="KN10" s="121"/>
      <c r="KO10" s="122"/>
      <c r="KP10" s="123"/>
      <c r="KQ10" s="124"/>
      <c r="KR10" s="178"/>
      <c r="KS10" s="178" t="str">
        <f>IFERROR(IF(INDEX(Results!O:O,MATCH($JO10,Results!$A:$A,0),1)=0,"",INDEX(Results!O:O,MATCH($JO10,Results!$A:$A,0),1)),"")</f>
        <v/>
      </c>
      <c r="KU10">
        <f>INDEX(Classes!$E$3:$E$15,MATCH(LA4,Classes!$A$3:$A$15,0),1)</f>
        <v>10</v>
      </c>
      <c r="KV10">
        <v>1</v>
      </c>
      <c r="KW10" t="str">
        <f>KU10&amp;KV10</f>
        <v>101</v>
      </c>
      <c r="KY10" s="188">
        <f>IFERROR(INDEX(Results!P:P,MATCH($KW10,Results!$A:$A,0),1),"")</f>
        <v>59</v>
      </c>
      <c r="KZ10" s="190" t="str">
        <f>IFERROR(INDEX(Results!Q:Q,MATCH($KW10,Results!$A:$A,0),1),"")</f>
        <v>Ashlin Grimmond</v>
      </c>
      <c r="LA10" s="191"/>
      <c r="LB10" s="194" t="str">
        <f>IFERROR(INDEX(Results!S:S,MATCH($KW10,Results!$A:$A,0),1),"")</f>
        <v xml:space="preserve">Gumdale </v>
      </c>
      <c r="LC10" s="118"/>
      <c r="LD10" s="119"/>
      <c r="LE10" s="119"/>
      <c r="LF10" s="119"/>
      <c r="LG10" s="119"/>
      <c r="LH10" s="119"/>
      <c r="LI10" s="119"/>
      <c r="LJ10" s="119"/>
      <c r="LK10" s="119"/>
      <c r="LL10" s="119"/>
      <c r="LM10" s="119"/>
      <c r="LN10" s="119"/>
      <c r="LO10" s="119"/>
      <c r="LP10" s="119"/>
      <c r="LQ10" s="119"/>
      <c r="LR10" s="119"/>
      <c r="LS10" s="119"/>
      <c r="LT10" s="119"/>
      <c r="LU10" s="120"/>
      <c r="LV10" s="121"/>
      <c r="LW10" s="122"/>
      <c r="LX10" s="123"/>
      <c r="LY10" s="124"/>
      <c r="LZ10" s="178"/>
      <c r="MA10" s="178" t="str">
        <f>IFERROR(IF(INDEX(Results!O:O,MATCH($KW10,Results!$A:$A,0),1)=0,"",INDEX(Results!O:O,MATCH($KW10,Results!$A:$A,0),1)),"")</f>
        <v/>
      </c>
      <c r="MC10">
        <f>INDEX(Classes!$E$3:$E$15,MATCH(MI4,Classes!$A$3:$A$15,0),1)</f>
        <v>11</v>
      </c>
      <c r="MD10">
        <v>1</v>
      </c>
      <c r="ME10" t="str">
        <f>MC10&amp;MD10</f>
        <v>111</v>
      </c>
      <c r="MG10" s="180">
        <f>IFERROR(INDEX(Results!P:P,MATCH($ME10,Results!$A:$A,0),1),"")</f>
        <v>35</v>
      </c>
      <c r="MH10" s="182" t="str">
        <f>IFERROR(INDEX(Results!Q:Q,MATCH($ME10,Results!$A:$A,0),1),"")</f>
        <v>Sienna Baird</v>
      </c>
      <c r="MI10" s="183"/>
      <c r="MJ10" s="186" t="str">
        <f>IFERROR(INDEX(Results!S:S,MATCH($ME10,Results!$A:$A,0),1),"")</f>
        <v>Moggill</v>
      </c>
      <c r="MK10" s="118"/>
      <c r="ML10" s="119"/>
      <c r="MM10" s="119"/>
      <c r="MN10" s="119"/>
      <c r="MO10" s="119"/>
      <c r="MP10" s="119"/>
      <c r="MQ10" s="119"/>
      <c r="MR10" s="119"/>
      <c r="MS10" s="119"/>
      <c r="MT10" s="119"/>
      <c r="MU10" s="119"/>
      <c r="MV10" s="119"/>
      <c r="MW10" s="119"/>
      <c r="MX10" s="119"/>
      <c r="MY10" s="119"/>
      <c r="MZ10" s="119"/>
      <c r="NA10" s="119"/>
      <c r="NB10" s="119"/>
      <c r="NC10" s="120"/>
      <c r="ND10" s="121"/>
      <c r="NE10" s="122"/>
      <c r="NF10" s="123"/>
      <c r="NG10" s="124"/>
      <c r="NH10" s="178"/>
      <c r="NI10" s="178" t="str">
        <f>IFERROR(IF(INDEX(Results!O:O,MATCH($ME10,Results!$A:$A,0),1)=0,"",INDEX(Results!O:O,MATCH($ME10,Results!$A:$A,0),1)),"")</f>
        <v/>
      </c>
      <c r="NK10">
        <f>INDEX(Classes!$E$3:$E$15,MATCH(NQ4,Classes!$A$3:$A$15,0),1)</f>
        <v>12</v>
      </c>
      <c r="NL10">
        <v>1</v>
      </c>
      <c r="NM10" t="str">
        <f>NK10&amp;NL10</f>
        <v>121</v>
      </c>
      <c r="NO10" s="188">
        <f>IFERROR(INDEX(Results!P:P,MATCH($NM10,Results!$A:$A,0),1),"")</f>
        <v>45</v>
      </c>
      <c r="NP10" s="190" t="str">
        <f>IFERROR(INDEX(Results!Q:Q,MATCH($NM10,Results!$A:$A,0),1),"")</f>
        <v>Emily Lees</v>
      </c>
      <c r="NQ10" s="191"/>
      <c r="NR10" s="194" t="str">
        <f>IFERROR(INDEX(Results!S:S,MATCH($NM10,Results!$A:$A,0),1),"")</f>
        <v>Gumdale</v>
      </c>
      <c r="NS10" s="118"/>
      <c r="NT10" s="119"/>
      <c r="NU10" s="119"/>
      <c r="NV10" s="119"/>
      <c r="NW10" s="119"/>
      <c r="NX10" s="119"/>
      <c r="NY10" s="119"/>
      <c r="NZ10" s="119"/>
      <c r="OA10" s="119"/>
      <c r="OB10" s="119"/>
      <c r="OC10" s="119"/>
      <c r="OD10" s="119"/>
      <c r="OE10" s="119"/>
      <c r="OF10" s="119"/>
      <c r="OG10" s="119"/>
      <c r="OH10" s="119"/>
      <c r="OI10" s="119"/>
      <c r="OJ10" s="119"/>
      <c r="OK10" s="120"/>
      <c r="OL10" s="121"/>
      <c r="OM10" s="122"/>
      <c r="ON10" s="123"/>
      <c r="OO10" s="124"/>
      <c r="OP10" s="178"/>
      <c r="OQ10" s="178" t="str">
        <f>IFERROR(IF(INDEX(Results!O:O,MATCH($NM10,Results!$A:$A,0),1)=0,"",INDEX(Results!O:O,MATCH($NM10,Results!$A:$A,0),1)),"")</f>
        <v/>
      </c>
    </row>
    <row r="11" spans="1:407" ht="24" customHeight="1" x14ac:dyDescent="0.25">
      <c r="E11" s="189"/>
      <c r="F11" s="192"/>
      <c r="G11" s="193"/>
      <c r="H11" s="195"/>
      <c r="I11" s="118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20"/>
      <c r="AB11" s="121"/>
      <c r="AC11" s="122"/>
      <c r="AD11" s="123"/>
      <c r="AE11" s="124"/>
      <c r="AF11" s="179"/>
      <c r="AG11" s="179"/>
      <c r="AM11" s="181"/>
      <c r="AN11" s="184"/>
      <c r="AO11" s="185"/>
      <c r="AP11" s="187"/>
      <c r="AQ11" s="118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20"/>
      <c r="BJ11" s="121"/>
      <c r="BK11" s="122"/>
      <c r="BL11" s="123"/>
      <c r="BM11" s="124"/>
      <c r="BN11" s="179"/>
      <c r="BO11" s="179"/>
      <c r="BU11" s="189" t="str">
        <f>IFERROR(INDEX(Results!P:P,MATCH($BS11,Results!$A:$A,0),1),"")</f>
        <v/>
      </c>
      <c r="BV11" s="192" t="str">
        <f>IFERROR(INDEX(Results!Q:Q,MATCH($BS11,Results!$A:$A,0),1),"")</f>
        <v/>
      </c>
      <c r="BW11" s="193"/>
      <c r="BX11" s="195" t="str">
        <f>IFERROR(INDEX(Results!S:S,MATCH($BS11,Results!$A:$A,0),1),"")</f>
        <v/>
      </c>
      <c r="BY11" s="118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19"/>
      <c r="CO11" s="119"/>
      <c r="CP11" s="119"/>
      <c r="CQ11" s="120"/>
      <c r="CR11" s="121"/>
      <c r="CS11" s="122"/>
      <c r="CT11" s="123"/>
      <c r="CU11" s="124"/>
      <c r="CV11" s="179"/>
      <c r="CW11" s="179" t="str">
        <f>IFERROR(IF(INDEX(Results!O:O,MATCH($BS11,Results!$A:$A,0),1)=0,"",INDEX(Results!O:O,MATCH($BS11,Results!$A:$A,0),1)),"")</f>
        <v/>
      </c>
      <c r="DC11" s="181" t="str">
        <f>IFERROR(INDEX(Results!P:P,MATCH($DA11,Results!$A:$A,0),1),"")</f>
        <v/>
      </c>
      <c r="DD11" s="184" t="str">
        <f>IFERROR(INDEX(Results!Q:Q,MATCH($DA11,Results!$A:$A,0),1),"")</f>
        <v/>
      </c>
      <c r="DE11" s="185"/>
      <c r="DF11" s="187" t="str">
        <f>IFERROR(INDEX(Results!S:S,MATCH($DA11,Results!$A:$A,0),1),"")</f>
        <v/>
      </c>
      <c r="DG11" s="118"/>
      <c r="DH11" s="119"/>
      <c r="DI11" s="119"/>
      <c r="DJ11" s="119"/>
      <c r="DK11" s="119"/>
      <c r="DL11" s="119"/>
      <c r="DM11" s="119"/>
      <c r="DN11" s="119"/>
      <c r="DO11" s="119"/>
      <c r="DP11" s="119"/>
      <c r="DQ11" s="119"/>
      <c r="DR11" s="119"/>
      <c r="DS11" s="119"/>
      <c r="DT11" s="119"/>
      <c r="DU11" s="119"/>
      <c r="DV11" s="119"/>
      <c r="DW11" s="119"/>
      <c r="DX11" s="119"/>
      <c r="DY11" s="120"/>
      <c r="DZ11" s="121"/>
      <c r="EA11" s="122"/>
      <c r="EB11" s="123"/>
      <c r="EC11" s="124"/>
      <c r="ED11" s="179"/>
      <c r="EE11" s="179" t="str">
        <f>IFERROR(IF(INDEX(Results!O:O,MATCH($DA11,Results!$A:$A,0),1)=0,"",INDEX(Results!O:O,MATCH($DA11,Results!$A:$A,0),1)),"")</f>
        <v/>
      </c>
      <c r="EK11" s="181" t="str">
        <f>IFERROR(INDEX(Results!P:P,MATCH($EI11,Results!$A:$A,0),1),"")</f>
        <v/>
      </c>
      <c r="EL11" s="184" t="str">
        <f>IFERROR(INDEX(Results!Q:Q,MATCH($EI11,Results!$A:$A,0),1),"")</f>
        <v/>
      </c>
      <c r="EM11" s="185"/>
      <c r="EN11" s="187" t="str">
        <f>IFERROR(INDEX(Results!S:S,MATCH($EI11,Results!$A:$A,0),1),"")</f>
        <v/>
      </c>
      <c r="EO11" s="118"/>
      <c r="EP11" s="119"/>
      <c r="EQ11" s="119"/>
      <c r="ER11" s="119"/>
      <c r="ES11" s="119"/>
      <c r="ET11" s="119"/>
      <c r="EU11" s="119"/>
      <c r="EV11" s="119"/>
      <c r="EW11" s="119"/>
      <c r="EX11" s="119"/>
      <c r="EY11" s="119"/>
      <c r="EZ11" s="119"/>
      <c r="FA11" s="119"/>
      <c r="FB11" s="119"/>
      <c r="FC11" s="119"/>
      <c r="FD11" s="119"/>
      <c r="FE11" s="119"/>
      <c r="FF11" s="119"/>
      <c r="FG11" s="120"/>
      <c r="FH11" s="121"/>
      <c r="FI11" s="122"/>
      <c r="FJ11" s="123"/>
      <c r="FK11" s="124"/>
      <c r="FL11" s="179"/>
      <c r="FM11" s="179" t="str">
        <f>IFERROR(IF(INDEX(Results!O:O,MATCH($EI11,Results!$A:$A,0),1)=0,"",INDEX(Results!O:O,MATCH($EI11,Results!$A:$A,0),1)),"")</f>
        <v/>
      </c>
      <c r="FS11" s="181" t="str">
        <f>IFERROR(INDEX(Results!P:P,MATCH($FQ11,Results!$A:$A,0),1),"")</f>
        <v/>
      </c>
      <c r="FT11" s="184" t="str">
        <f>IFERROR(INDEX(Results!Q:Q,MATCH($FQ11,Results!$A:$A,0),1),"")</f>
        <v/>
      </c>
      <c r="FU11" s="185"/>
      <c r="FV11" s="187" t="str">
        <f>IFERROR(INDEX(Results!S:S,MATCH($FQ11,Results!$A:$A,0),1),"")</f>
        <v/>
      </c>
      <c r="FW11" s="118"/>
      <c r="FX11" s="119"/>
      <c r="FY11" s="119"/>
      <c r="FZ11" s="119"/>
      <c r="GA11" s="119"/>
      <c r="GB11" s="119"/>
      <c r="GC11" s="119"/>
      <c r="GD11" s="119"/>
      <c r="GE11" s="119"/>
      <c r="GF11" s="119"/>
      <c r="GG11" s="119"/>
      <c r="GH11" s="119"/>
      <c r="GI11" s="119"/>
      <c r="GJ11" s="119"/>
      <c r="GK11" s="119"/>
      <c r="GL11" s="119"/>
      <c r="GM11" s="119"/>
      <c r="GN11" s="119"/>
      <c r="GO11" s="120"/>
      <c r="GP11" s="121"/>
      <c r="GQ11" s="122"/>
      <c r="GR11" s="123"/>
      <c r="GS11" s="124"/>
      <c r="GT11" s="179"/>
      <c r="GU11" s="179" t="str">
        <f>IFERROR(IF(INDEX(Results!O:O,MATCH($FQ11,Results!$A:$A,0),1)=0,"",INDEX(Results!O:O,MATCH($FQ11,Results!$A:$A,0),1)),"")</f>
        <v/>
      </c>
      <c r="HA11" s="181" t="str">
        <f>IFERROR(INDEX(Results!P:P,MATCH($GY11,Results!$A:$A,0),1),"")</f>
        <v/>
      </c>
      <c r="HB11" s="184" t="str">
        <f>IFERROR(INDEX(Results!Q:Q,MATCH($GY11,Results!$A:$A,0),1),"")</f>
        <v/>
      </c>
      <c r="HC11" s="185"/>
      <c r="HD11" s="187" t="str">
        <f>IFERROR(INDEX(Results!S:S,MATCH($GY11,Results!$A:$A,0),1),"")</f>
        <v/>
      </c>
      <c r="HE11" s="118"/>
      <c r="HF11" s="119"/>
      <c r="HG11" s="119"/>
      <c r="HH11" s="119"/>
      <c r="HI11" s="119"/>
      <c r="HJ11" s="119"/>
      <c r="HK11" s="119"/>
      <c r="HL11" s="119"/>
      <c r="HM11" s="119"/>
      <c r="HN11" s="119"/>
      <c r="HO11" s="119"/>
      <c r="HP11" s="119"/>
      <c r="HQ11" s="119"/>
      <c r="HR11" s="119"/>
      <c r="HS11" s="119"/>
      <c r="HT11" s="119"/>
      <c r="HU11" s="119"/>
      <c r="HV11" s="119"/>
      <c r="HW11" s="120"/>
      <c r="HX11" s="121"/>
      <c r="HY11" s="122"/>
      <c r="HZ11" s="123"/>
      <c r="IA11" s="124"/>
      <c r="IB11" s="179"/>
      <c r="IC11" s="179" t="str">
        <f>IFERROR(IF(INDEX(Results!O:O,MATCH($GY11,Results!$A:$A,0),1)=0,"",INDEX(Results!O:O,MATCH($GY11,Results!$A:$A,0),1)),"")</f>
        <v/>
      </c>
      <c r="II11" s="181" t="str">
        <f>IFERROR(INDEX(Results!P:P,MATCH($IG11,Results!$A:$A,0),1),"")</f>
        <v/>
      </c>
      <c r="IJ11" s="184" t="str">
        <f>IFERROR(INDEX(Results!Q:Q,MATCH($IG11,Results!$A:$A,0),1),"")</f>
        <v/>
      </c>
      <c r="IK11" s="185"/>
      <c r="IL11" s="187" t="str">
        <f>IFERROR(INDEX(Results!S:S,MATCH($IG11,Results!$A:$A,0),1),"")</f>
        <v/>
      </c>
      <c r="IM11" s="118"/>
      <c r="IN11" s="119"/>
      <c r="IO11" s="119"/>
      <c r="IP11" s="119"/>
      <c r="IQ11" s="119"/>
      <c r="IR11" s="119"/>
      <c r="IS11" s="119"/>
      <c r="IT11" s="119"/>
      <c r="IU11" s="119"/>
      <c r="IV11" s="119"/>
      <c r="IW11" s="119"/>
      <c r="IX11" s="119"/>
      <c r="IY11" s="119"/>
      <c r="IZ11" s="119"/>
      <c r="JA11" s="119"/>
      <c r="JB11" s="119"/>
      <c r="JC11" s="119"/>
      <c r="JD11" s="119"/>
      <c r="JE11" s="120"/>
      <c r="JF11" s="121"/>
      <c r="JG11" s="122"/>
      <c r="JH11" s="123"/>
      <c r="JI11" s="124"/>
      <c r="JJ11" s="179"/>
      <c r="JK11" s="179" t="str">
        <f>IFERROR(IF(INDEX(Results!O:O,MATCH($IG11,Results!$A:$A,0),1)=0,"",INDEX(Results!O:O,MATCH($IG11,Results!$A:$A,0),1)),"")</f>
        <v/>
      </c>
      <c r="JQ11" s="181" t="str">
        <f>IFERROR(INDEX(Results!P:P,MATCH($JO11,Results!$A:$A,0),1),"")</f>
        <v/>
      </c>
      <c r="JR11" s="184" t="str">
        <f>IFERROR(INDEX(Results!Q:Q,MATCH($JO11,Results!$A:$A,0),1),"")</f>
        <v/>
      </c>
      <c r="JS11" s="185"/>
      <c r="JT11" s="187" t="str">
        <f>IFERROR(INDEX(Results!S:S,MATCH($JO11,Results!$A:$A,0),1),"")</f>
        <v/>
      </c>
      <c r="JU11" s="118"/>
      <c r="JV11" s="119"/>
      <c r="JW11" s="119"/>
      <c r="JX11" s="119"/>
      <c r="JY11" s="119"/>
      <c r="JZ11" s="119"/>
      <c r="KA11" s="119"/>
      <c r="KB11" s="119"/>
      <c r="KC11" s="119"/>
      <c r="KD11" s="119"/>
      <c r="KE11" s="119"/>
      <c r="KF11" s="119"/>
      <c r="KG11" s="119"/>
      <c r="KH11" s="119"/>
      <c r="KI11" s="119"/>
      <c r="KJ11" s="119"/>
      <c r="KK11" s="119"/>
      <c r="KL11" s="119"/>
      <c r="KM11" s="120"/>
      <c r="KN11" s="121"/>
      <c r="KO11" s="122"/>
      <c r="KP11" s="123"/>
      <c r="KQ11" s="124"/>
      <c r="KR11" s="179"/>
      <c r="KS11" s="179" t="str">
        <f>IFERROR(IF(INDEX(Results!O:O,MATCH($JO11,Results!$A:$A,0),1)=0,"",INDEX(Results!O:O,MATCH($JO11,Results!$A:$A,0),1)),"")</f>
        <v/>
      </c>
      <c r="KY11" s="189" t="str">
        <f>IFERROR(INDEX(Results!P:P,MATCH($KW11,Results!$A:$A,0),1),"")</f>
        <v/>
      </c>
      <c r="KZ11" s="192" t="str">
        <f>IFERROR(INDEX(Results!Q:Q,MATCH($KW11,Results!$A:$A,0),1),"")</f>
        <v/>
      </c>
      <c r="LA11" s="193"/>
      <c r="LB11" s="195" t="str">
        <f>IFERROR(INDEX(Results!S:S,MATCH($KW11,Results!$A:$A,0),1),"")</f>
        <v/>
      </c>
      <c r="LC11" s="118"/>
      <c r="LD11" s="119"/>
      <c r="LE11" s="119"/>
      <c r="LF11" s="119"/>
      <c r="LG11" s="119"/>
      <c r="LH11" s="119"/>
      <c r="LI11" s="119"/>
      <c r="LJ11" s="119"/>
      <c r="LK11" s="119"/>
      <c r="LL11" s="119"/>
      <c r="LM11" s="119"/>
      <c r="LN11" s="119"/>
      <c r="LO11" s="119"/>
      <c r="LP11" s="119"/>
      <c r="LQ11" s="119"/>
      <c r="LR11" s="119"/>
      <c r="LS11" s="119"/>
      <c r="LT11" s="119"/>
      <c r="LU11" s="120"/>
      <c r="LV11" s="121"/>
      <c r="LW11" s="122"/>
      <c r="LX11" s="123"/>
      <c r="LY11" s="124"/>
      <c r="LZ11" s="179"/>
      <c r="MA11" s="179" t="str">
        <f>IFERROR(IF(INDEX(Results!O:O,MATCH($KW11,Results!$A:$A,0),1)=0,"",INDEX(Results!O:O,MATCH($KW11,Results!$A:$A,0),1)),"")</f>
        <v/>
      </c>
      <c r="MG11" s="181" t="str">
        <f>IFERROR(INDEX(Results!P:P,MATCH($ME11,Results!$A:$A,0),1),"")</f>
        <v/>
      </c>
      <c r="MH11" s="184" t="str">
        <f>IFERROR(INDEX(Results!Q:Q,MATCH($ME11,Results!$A:$A,0),1),"")</f>
        <v/>
      </c>
      <c r="MI11" s="185"/>
      <c r="MJ11" s="187" t="str">
        <f>IFERROR(INDEX(Results!S:S,MATCH($ME11,Results!$A:$A,0),1),"")</f>
        <v/>
      </c>
      <c r="MK11" s="118"/>
      <c r="ML11" s="119"/>
      <c r="MM11" s="119"/>
      <c r="MN11" s="119"/>
      <c r="MO11" s="119"/>
      <c r="MP11" s="119"/>
      <c r="MQ11" s="119"/>
      <c r="MR11" s="119"/>
      <c r="MS11" s="119"/>
      <c r="MT11" s="119"/>
      <c r="MU11" s="119"/>
      <c r="MV11" s="119"/>
      <c r="MW11" s="119"/>
      <c r="MX11" s="119"/>
      <c r="MY11" s="119"/>
      <c r="MZ11" s="119"/>
      <c r="NA11" s="119"/>
      <c r="NB11" s="119"/>
      <c r="NC11" s="120"/>
      <c r="ND11" s="121"/>
      <c r="NE11" s="122"/>
      <c r="NF11" s="123"/>
      <c r="NG11" s="124"/>
      <c r="NH11" s="179"/>
      <c r="NI11" s="179" t="str">
        <f>IFERROR(IF(INDEX(Results!O:O,MATCH($ME11,Results!$A:$A,0),1)=0,"",INDEX(Results!O:O,MATCH($ME11,Results!$A:$A,0),1)),"")</f>
        <v/>
      </c>
      <c r="NO11" s="189" t="str">
        <f>IFERROR(INDEX(Results!P:P,MATCH($NM11,Results!$A:$A,0),1),"")</f>
        <v/>
      </c>
      <c r="NP11" s="192" t="str">
        <f>IFERROR(INDEX(Results!Q:Q,MATCH($NM11,Results!$A:$A,0),1),"")</f>
        <v/>
      </c>
      <c r="NQ11" s="193"/>
      <c r="NR11" s="195" t="str">
        <f>IFERROR(INDEX(Results!S:S,MATCH($NM11,Results!$A:$A,0),1),"")</f>
        <v/>
      </c>
      <c r="NS11" s="118"/>
      <c r="NT11" s="119"/>
      <c r="NU11" s="119"/>
      <c r="NV11" s="119"/>
      <c r="NW11" s="119"/>
      <c r="NX11" s="119"/>
      <c r="NY11" s="119"/>
      <c r="NZ11" s="119"/>
      <c r="OA11" s="119"/>
      <c r="OB11" s="119"/>
      <c r="OC11" s="119"/>
      <c r="OD11" s="119"/>
      <c r="OE11" s="119"/>
      <c r="OF11" s="119"/>
      <c r="OG11" s="119"/>
      <c r="OH11" s="119"/>
      <c r="OI11" s="119"/>
      <c r="OJ11" s="119"/>
      <c r="OK11" s="120"/>
      <c r="OL11" s="121"/>
      <c r="OM11" s="122"/>
      <c r="ON11" s="123"/>
      <c r="OO11" s="124"/>
      <c r="OP11" s="179"/>
      <c r="OQ11" s="179" t="str">
        <f>IFERROR(IF(INDEX(Results!O:O,MATCH($NM11,Results!$A:$A,0),1)=0,"",INDEX(Results!O:O,MATCH($NM11,Results!$A:$A,0),1)),"")</f>
        <v/>
      </c>
    </row>
    <row r="12" spans="1:407" ht="24" customHeight="1" x14ac:dyDescent="0.25">
      <c r="A12">
        <f>A10</f>
        <v>1</v>
      </c>
      <c r="B12">
        <f>B10+1</f>
        <v>2</v>
      </c>
      <c r="C12" t="str">
        <f t="shared" ref="C12:C52" si="0">A12&amp;B12</f>
        <v>12</v>
      </c>
      <c r="E12" s="180">
        <f>IFERROR(INDEX(Results!P:P,MATCH($C12,Results!$A:$A,0),1),"")</f>
        <v>6</v>
      </c>
      <c r="F12" s="182" t="str">
        <f>IFERROR(INDEX(Results!Q:Q,MATCH($C12,Results!$A:$A,0),1),"")</f>
        <v>Lara Hammond</v>
      </c>
      <c r="G12" s="183"/>
      <c r="H12" s="186" t="str">
        <f>IFERROR(INDEX(Results!S:S,MATCH($C12,Results!$A:$A,0),1),"")</f>
        <v xml:space="preserve">Redlands </v>
      </c>
      <c r="I12" s="118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20"/>
      <c r="AB12" s="121"/>
      <c r="AC12" s="122"/>
      <c r="AD12" s="123"/>
      <c r="AE12" s="124"/>
      <c r="AF12" s="178"/>
      <c r="AG12" s="178" t="str">
        <f>IFERROR(IF(INDEX(Results!O:O,MATCH($C12,Results!$A:$A,0),1)=0,"",INDEX(Results!O:O,MATCH($C12,Results!$A:$A,0),1)),"")</f>
        <v/>
      </c>
      <c r="AI12">
        <f>AI10</f>
        <v>2</v>
      </c>
      <c r="AJ12">
        <f>AJ10+1</f>
        <v>2</v>
      </c>
      <c r="AK12" t="str">
        <f t="shared" ref="AK12" si="1">AI12&amp;AJ12</f>
        <v>22</v>
      </c>
      <c r="AM12" s="180">
        <f>IFERROR(INDEX(Results!P:P,MATCH($AK12,Results!$A:$A,0),1),"")</f>
        <v>76</v>
      </c>
      <c r="AN12" s="182" t="str">
        <f>IFERROR(INDEX(Results!Q:Q,MATCH($AK12,Results!$A:$A,0),1),"")</f>
        <v>Priya Mohrholz</v>
      </c>
      <c r="AO12" s="183"/>
      <c r="AP12" s="186" t="str">
        <f>IFERROR(INDEX(Results!S:S,MATCH($AK12,Results!$A:$A,0),1),"")</f>
        <v>Tamborine</v>
      </c>
      <c r="AQ12" s="118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20"/>
      <c r="BJ12" s="121"/>
      <c r="BK12" s="122"/>
      <c r="BL12" s="123"/>
      <c r="BM12" s="124"/>
      <c r="BN12" s="178"/>
      <c r="BO12" s="178" t="str">
        <f>IFERROR(IF(INDEX(Results!O:O,MATCH($AK12,Results!$A:$A,0),1)=0,"",INDEX(Results!O:O,MATCH($AK12,Results!$A:$A,0),1)),"")</f>
        <v/>
      </c>
      <c r="BQ12">
        <f>BQ10</f>
        <v>3</v>
      </c>
      <c r="BR12">
        <f>BR10+1</f>
        <v>2</v>
      </c>
      <c r="BS12" t="str">
        <f t="shared" ref="BS12" si="2">BQ12&amp;BR12</f>
        <v>32</v>
      </c>
      <c r="BU12" s="180">
        <f>IFERROR(INDEX(Results!P:P,MATCH($BS12,Results!$A:$A,0),1),"")</f>
        <v>58</v>
      </c>
      <c r="BV12" s="182" t="str">
        <f>IFERROR(INDEX(Results!Q:Q,MATCH($BS12,Results!$A:$A,0),1),"")</f>
        <v>Demii-leigh Stringer</v>
      </c>
      <c r="BW12" s="183"/>
      <c r="BX12" s="186" t="str">
        <f>IFERROR(INDEX(Results!S:S,MATCH($BS12,Results!$A:$A,0),1),"")</f>
        <v>Burpengary</v>
      </c>
      <c r="BY12" s="118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20"/>
      <c r="CR12" s="121"/>
      <c r="CS12" s="122"/>
      <c r="CT12" s="123"/>
      <c r="CU12" s="124"/>
      <c r="CV12" s="178"/>
      <c r="CW12" s="178" t="str">
        <f>IFERROR(IF(INDEX(Results!O:O,MATCH($BS12,Results!$A:$A,0),1)=0,"",INDEX(Results!O:O,MATCH($BS12,Results!$A:$A,0),1)),"")</f>
        <v/>
      </c>
      <c r="CY12">
        <f>CY10</f>
        <v>4</v>
      </c>
      <c r="CZ12">
        <f>CZ10+1</f>
        <v>2</v>
      </c>
      <c r="DA12" t="str">
        <f t="shared" ref="DA12" si="3">CY12&amp;CZ12</f>
        <v>42</v>
      </c>
      <c r="DC12" s="180">
        <f>IFERROR(INDEX(Results!P:P,MATCH($DA12,Results!$A:$A,0),1),"")</f>
        <v>36</v>
      </c>
      <c r="DD12" s="182" t="str">
        <f>IFERROR(INDEX(Results!Q:Q,MATCH($DA12,Results!$A:$A,0),1),"")</f>
        <v>Charlie Vines</v>
      </c>
      <c r="DE12" s="183"/>
      <c r="DF12" s="186" t="str">
        <f>IFERROR(INDEX(Results!S:S,MATCH($DA12,Results!$A:$A,0),1),"")</f>
        <v>Samford</v>
      </c>
      <c r="DG12" s="118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20"/>
      <c r="DZ12" s="121"/>
      <c r="EA12" s="122"/>
      <c r="EB12" s="123"/>
      <c r="EC12" s="124"/>
      <c r="ED12" s="178"/>
      <c r="EE12" s="178" t="str">
        <f>IFERROR(IF(INDEX(Results!O:O,MATCH($DA12,Results!$A:$A,0),1)=0,"",INDEX(Results!O:O,MATCH($DA12,Results!$A:$A,0),1)),"")</f>
        <v/>
      </c>
      <c r="EG12">
        <f>EG10</f>
        <v>5</v>
      </c>
      <c r="EH12">
        <f>EH10+1</f>
        <v>2</v>
      </c>
      <c r="EI12" t="str">
        <f t="shared" ref="EI12" si="4">EG12&amp;EH12</f>
        <v>52</v>
      </c>
      <c r="EK12" s="180">
        <f>IFERROR(INDEX(Results!P:P,MATCH($EI12,Results!$A:$A,0),1),"")</f>
        <v>73</v>
      </c>
      <c r="EL12" s="182" t="str">
        <f>IFERROR(INDEX(Results!Q:Q,MATCH($EI12,Results!$A:$A,0),1),"")</f>
        <v>Tahni Jordan</v>
      </c>
      <c r="EM12" s="183"/>
      <c r="EN12" s="186" t="str">
        <f>IFERROR(INDEX(Results!S:S,MATCH($EI12,Results!$A:$A,0),1),"")</f>
        <v xml:space="preserve">Greenbank </v>
      </c>
      <c r="EO12" s="118"/>
      <c r="EP12" s="119"/>
      <c r="EQ12" s="119"/>
      <c r="ER12" s="119"/>
      <c r="ES12" s="119"/>
      <c r="ET12" s="119"/>
      <c r="EU12" s="119"/>
      <c r="EV12" s="119"/>
      <c r="EW12" s="119"/>
      <c r="EX12" s="119"/>
      <c r="EY12" s="119"/>
      <c r="EZ12" s="119"/>
      <c r="FA12" s="119"/>
      <c r="FB12" s="119"/>
      <c r="FC12" s="119"/>
      <c r="FD12" s="119"/>
      <c r="FE12" s="119"/>
      <c r="FF12" s="119"/>
      <c r="FG12" s="120"/>
      <c r="FH12" s="121"/>
      <c r="FI12" s="122"/>
      <c r="FJ12" s="123"/>
      <c r="FK12" s="124"/>
      <c r="FL12" s="178"/>
      <c r="FM12" s="178" t="str">
        <f>IFERROR(IF(INDEX(Results!O:O,MATCH($EI12,Results!$A:$A,0),1)=0,"",INDEX(Results!O:O,MATCH($EI12,Results!$A:$A,0),1)),"")</f>
        <v/>
      </c>
      <c r="FO12">
        <f>FO10</f>
        <v>6</v>
      </c>
      <c r="FP12">
        <f>FP10+1</f>
        <v>2</v>
      </c>
      <c r="FQ12" t="str">
        <f t="shared" ref="FQ12" si="5">FO12&amp;FP12</f>
        <v>62</v>
      </c>
      <c r="FS12" s="180">
        <f>IFERROR(INDEX(Results!P:P,MATCH($FQ12,Results!$A:$A,0),1),"")</f>
        <v>52</v>
      </c>
      <c r="FT12" s="182" t="str">
        <f>IFERROR(INDEX(Results!Q:Q,MATCH($FQ12,Results!$A:$A,0),1),"")</f>
        <v>Liana Murphy</v>
      </c>
      <c r="FU12" s="183"/>
      <c r="FV12" s="186" t="str">
        <f>IFERROR(INDEX(Results!S:S,MATCH($FQ12,Results!$A:$A,0),1),"")</f>
        <v>maroochy</v>
      </c>
      <c r="FW12" s="118"/>
      <c r="FX12" s="119"/>
      <c r="FY12" s="119"/>
      <c r="FZ12" s="119"/>
      <c r="GA12" s="119"/>
      <c r="GB12" s="119"/>
      <c r="GC12" s="119"/>
      <c r="GD12" s="119"/>
      <c r="GE12" s="119"/>
      <c r="GF12" s="119"/>
      <c r="GG12" s="119"/>
      <c r="GH12" s="119"/>
      <c r="GI12" s="119"/>
      <c r="GJ12" s="119"/>
      <c r="GK12" s="119"/>
      <c r="GL12" s="119"/>
      <c r="GM12" s="119"/>
      <c r="GN12" s="119"/>
      <c r="GO12" s="120"/>
      <c r="GP12" s="121"/>
      <c r="GQ12" s="122"/>
      <c r="GR12" s="123"/>
      <c r="GS12" s="124"/>
      <c r="GT12" s="178"/>
      <c r="GU12" s="178" t="str">
        <f>IFERROR(IF(INDEX(Results!O:O,MATCH($FQ12,Results!$A:$A,0),1)=0,"",INDEX(Results!O:O,MATCH($FQ12,Results!$A:$A,0),1)),"")</f>
        <v/>
      </c>
      <c r="GW12">
        <f>GW10</f>
        <v>7</v>
      </c>
      <c r="GX12">
        <f>GX10+1</f>
        <v>2</v>
      </c>
      <c r="GY12" t="str">
        <f t="shared" ref="GY12" si="6">GW12&amp;GX12</f>
        <v>72</v>
      </c>
      <c r="HA12" s="188">
        <f>IFERROR(INDEX(Results!P:P,MATCH($GY12,Results!$A:$A,0),1),"")</f>
        <v>70</v>
      </c>
      <c r="HB12" s="190" t="str">
        <f>IFERROR(INDEX(Results!Q:Q,MATCH($GY12,Results!$A:$A,0),1),"")</f>
        <v>Kirrah Paten</v>
      </c>
      <c r="HC12" s="191"/>
      <c r="HD12" s="194" t="str">
        <f>IFERROR(INDEX(Results!S:S,MATCH($GY12,Results!$A:$A,0),1),"")</f>
        <v>Southside</v>
      </c>
      <c r="HE12" s="118"/>
      <c r="HF12" s="119"/>
      <c r="HG12" s="119"/>
      <c r="HH12" s="119"/>
      <c r="HI12" s="119"/>
      <c r="HJ12" s="119"/>
      <c r="HK12" s="119"/>
      <c r="HL12" s="119"/>
      <c r="HM12" s="119"/>
      <c r="HN12" s="119"/>
      <c r="HO12" s="119"/>
      <c r="HP12" s="119"/>
      <c r="HQ12" s="119"/>
      <c r="HR12" s="119"/>
      <c r="HS12" s="119"/>
      <c r="HT12" s="119"/>
      <c r="HU12" s="119"/>
      <c r="HV12" s="119"/>
      <c r="HW12" s="120"/>
      <c r="HX12" s="121"/>
      <c r="HY12" s="122"/>
      <c r="HZ12" s="123"/>
      <c r="IA12" s="124"/>
      <c r="IB12" s="178"/>
      <c r="IC12" s="178" t="str">
        <f>IFERROR(IF(INDEX(Results!O:O,MATCH($GY12,Results!$A:$A,0),1)=0,"",INDEX(Results!O:O,MATCH($GY12,Results!$A:$A,0),1)),"")</f>
        <v/>
      </c>
      <c r="IE12">
        <f>IE10</f>
        <v>8</v>
      </c>
      <c r="IF12">
        <f>IF10+1</f>
        <v>2</v>
      </c>
      <c r="IG12" t="str">
        <f t="shared" ref="IG12" si="7">IE12&amp;IF12</f>
        <v>82</v>
      </c>
      <c r="II12" s="180" t="str">
        <f>IFERROR(INDEX(Results!P:P,MATCH($IG12,Results!$A:$A,0),1),"")</f>
        <v/>
      </c>
      <c r="IJ12" s="182" t="str">
        <f>IFERROR(INDEX(Results!Q:Q,MATCH($IG12,Results!$A:$A,0),1),"")</f>
        <v/>
      </c>
      <c r="IK12" s="183"/>
      <c r="IL12" s="186" t="str">
        <f>IFERROR(INDEX(Results!S:S,MATCH($IG12,Results!$A:$A,0),1),"")</f>
        <v/>
      </c>
      <c r="IM12" s="118"/>
      <c r="IN12" s="119"/>
      <c r="IO12" s="119"/>
      <c r="IP12" s="119"/>
      <c r="IQ12" s="119"/>
      <c r="IR12" s="119"/>
      <c r="IS12" s="119"/>
      <c r="IT12" s="119"/>
      <c r="IU12" s="119"/>
      <c r="IV12" s="119"/>
      <c r="IW12" s="119"/>
      <c r="IX12" s="119"/>
      <c r="IY12" s="119"/>
      <c r="IZ12" s="119"/>
      <c r="JA12" s="119"/>
      <c r="JB12" s="119"/>
      <c r="JC12" s="119"/>
      <c r="JD12" s="119"/>
      <c r="JE12" s="120"/>
      <c r="JF12" s="121"/>
      <c r="JG12" s="122"/>
      <c r="JH12" s="123"/>
      <c r="JI12" s="124"/>
      <c r="JJ12" s="178"/>
      <c r="JK12" s="178" t="str">
        <f>IFERROR(IF(INDEX(Results!O:O,MATCH($IG12,Results!$A:$A,0),1)=0,"",INDEX(Results!O:O,MATCH($IG12,Results!$A:$A,0),1)),"")</f>
        <v/>
      </c>
      <c r="JM12">
        <f>JM10</f>
        <v>9</v>
      </c>
      <c r="JN12">
        <f>JN10+1</f>
        <v>2</v>
      </c>
      <c r="JO12" t="str">
        <f t="shared" ref="JO12" si="8">JM12&amp;JN12</f>
        <v>92</v>
      </c>
      <c r="JQ12" s="180" t="str">
        <f>IFERROR(INDEX(Results!P:P,MATCH($JO12,Results!$A:$A,0),1),"")</f>
        <v/>
      </c>
      <c r="JR12" s="182" t="str">
        <f>IFERROR(INDEX(Results!Q:Q,MATCH($JO12,Results!$A:$A,0),1),"")</f>
        <v/>
      </c>
      <c r="JS12" s="183"/>
      <c r="JT12" s="186" t="str">
        <f>IFERROR(INDEX(Results!S:S,MATCH($JO12,Results!$A:$A,0),1),"")</f>
        <v/>
      </c>
      <c r="JU12" s="118"/>
      <c r="JV12" s="119"/>
      <c r="JW12" s="119"/>
      <c r="JX12" s="119"/>
      <c r="JY12" s="119"/>
      <c r="JZ12" s="119"/>
      <c r="KA12" s="119"/>
      <c r="KB12" s="119"/>
      <c r="KC12" s="119"/>
      <c r="KD12" s="119"/>
      <c r="KE12" s="119"/>
      <c r="KF12" s="119"/>
      <c r="KG12" s="119"/>
      <c r="KH12" s="119"/>
      <c r="KI12" s="119"/>
      <c r="KJ12" s="119"/>
      <c r="KK12" s="119"/>
      <c r="KL12" s="119"/>
      <c r="KM12" s="120"/>
      <c r="KN12" s="121"/>
      <c r="KO12" s="122"/>
      <c r="KP12" s="123"/>
      <c r="KQ12" s="124"/>
      <c r="KR12" s="178"/>
      <c r="KS12" s="178" t="str">
        <f>IFERROR(IF(INDEX(Results!O:O,MATCH($JO12,Results!$A:$A,0),1)=0,"",INDEX(Results!O:O,MATCH($JO12,Results!$A:$A,0),1)),"")</f>
        <v/>
      </c>
      <c r="KU12">
        <f>KU10</f>
        <v>10</v>
      </c>
      <c r="KV12">
        <f>KV10+1</f>
        <v>2</v>
      </c>
      <c r="KW12" t="str">
        <f t="shared" ref="KW12" si="9">KU12&amp;KV12</f>
        <v>102</v>
      </c>
      <c r="KY12" s="180">
        <f>IFERROR(INDEX(Results!P:P,MATCH($KW12,Results!$A:$A,0),1),"")</f>
        <v>18</v>
      </c>
      <c r="KZ12" s="182" t="str">
        <f>IFERROR(INDEX(Results!Q:Q,MATCH($KW12,Results!$A:$A,0),1),"")</f>
        <v>Amahlia Stevenson</v>
      </c>
      <c r="LA12" s="183"/>
      <c r="LB12" s="186" t="str">
        <f>IFERROR(INDEX(Results!S:S,MATCH($KW12,Results!$A:$A,0),1),"")</f>
        <v xml:space="preserve">Redlands </v>
      </c>
      <c r="LC12" s="118"/>
      <c r="LD12" s="119"/>
      <c r="LE12" s="119"/>
      <c r="LF12" s="119"/>
      <c r="LG12" s="119"/>
      <c r="LH12" s="119"/>
      <c r="LI12" s="119"/>
      <c r="LJ12" s="119"/>
      <c r="LK12" s="119"/>
      <c r="LL12" s="119"/>
      <c r="LM12" s="119"/>
      <c r="LN12" s="119"/>
      <c r="LO12" s="119"/>
      <c r="LP12" s="119"/>
      <c r="LQ12" s="119"/>
      <c r="LR12" s="119"/>
      <c r="LS12" s="119"/>
      <c r="LT12" s="119"/>
      <c r="LU12" s="120"/>
      <c r="LV12" s="121"/>
      <c r="LW12" s="122"/>
      <c r="LX12" s="123"/>
      <c r="LY12" s="124"/>
      <c r="LZ12" s="178"/>
      <c r="MA12" s="178" t="str">
        <f>IFERROR(IF(INDEX(Results!O:O,MATCH($KW12,Results!$A:$A,0),1)=0,"",INDEX(Results!O:O,MATCH($KW12,Results!$A:$A,0),1)),"")</f>
        <v/>
      </c>
      <c r="MC12">
        <f>MC10</f>
        <v>11</v>
      </c>
      <c r="MD12">
        <f>MD10+1</f>
        <v>2</v>
      </c>
      <c r="ME12" t="str">
        <f t="shared" ref="ME12" si="10">MC12&amp;MD12</f>
        <v>112</v>
      </c>
      <c r="MG12" s="180">
        <f>IFERROR(INDEX(Results!P:P,MATCH($ME12,Results!$A:$A,0),1),"")</f>
        <v>4</v>
      </c>
      <c r="MH12" s="182" t="str">
        <f>IFERROR(INDEX(Results!Q:Q,MATCH($ME12,Results!$A:$A,0),1),"")</f>
        <v>Amelia Moulynox</v>
      </c>
      <c r="MI12" s="183"/>
      <c r="MJ12" s="186" t="str">
        <f>IFERROR(INDEX(Results!S:S,MATCH($ME12,Results!$A:$A,0),1),"")</f>
        <v>Jimboomba</v>
      </c>
      <c r="MK12" s="118"/>
      <c r="ML12" s="119"/>
      <c r="MM12" s="119"/>
      <c r="MN12" s="119"/>
      <c r="MO12" s="119"/>
      <c r="MP12" s="119"/>
      <c r="MQ12" s="119"/>
      <c r="MR12" s="119"/>
      <c r="MS12" s="119"/>
      <c r="MT12" s="119"/>
      <c r="MU12" s="119"/>
      <c r="MV12" s="119"/>
      <c r="MW12" s="119"/>
      <c r="MX12" s="119"/>
      <c r="MY12" s="119"/>
      <c r="MZ12" s="119"/>
      <c r="NA12" s="119"/>
      <c r="NB12" s="119"/>
      <c r="NC12" s="120"/>
      <c r="ND12" s="121"/>
      <c r="NE12" s="122"/>
      <c r="NF12" s="123"/>
      <c r="NG12" s="124"/>
      <c r="NH12" s="178"/>
      <c r="NI12" s="178" t="str">
        <f>IFERROR(IF(INDEX(Results!O:O,MATCH($ME12,Results!$A:$A,0),1)=0,"",INDEX(Results!O:O,MATCH($ME12,Results!$A:$A,0),1)),"")</f>
        <v/>
      </c>
      <c r="NK12">
        <f>NK10</f>
        <v>12</v>
      </c>
      <c r="NL12">
        <f>NL10+1</f>
        <v>2</v>
      </c>
      <c r="NM12" t="str">
        <f t="shared" ref="NM12" si="11">NK12&amp;NL12</f>
        <v>122</v>
      </c>
      <c r="NO12" s="180">
        <f>IFERROR(INDEX(Results!P:P,MATCH($NM12,Results!$A:$A,0),1),"")</f>
        <v>17</v>
      </c>
      <c r="NP12" s="182" t="str">
        <f>IFERROR(INDEX(Results!Q:Q,MATCH($NM12,Results!$A:$A,0),1),"")</f>
        <v>Chelsea Christison</v>
      </c>
      <c r="NQ12" s="183"/>
      <c r="NR12" s="186" t="str">
        <f>IFERROR(INDEX(Results!S:S,MATCH($NM12,Results!$A:$A,0),1),"")</f>
        <v>Runcorn</v>
      </c>
      <c r="NS12" s="118"/>
      <c r="NT12" s="119"/>
      <c r="NU12" s="119"/>
      <c r="NV12" s="119"/>
      <c r="NW12" s="119"/>
      <c r="NX12" s="119"/>
      <c r="NY12" s="119"/>
      <c r="NZ12" s="119"/>
      <c r="OA12" s="119"/>
      <c r="OB12" s="119"/>
      <c r="OC12" s="119"/>
      <c r="OD12" s="119"/>
      <c r="OE12" s="119"/>
      <c r="OF12" s="119"/>
      <c r="OG12" s="119"/>
      <c r="OH12" s="119"/>
      <c r="OI12" s="119"/>
      <c r="OJ12" s="119"/>
      <c r="OK12" s="120"/>
      <c r="OL12" s="121"/>
      <c r="OM12" s="122"/>
      <c r="ON12" s="123"/>
      <c r="OO12" s="124"/>
      <c r="OP12" s="178"/>
      <c r="OQ12" s="178" t="str">
        <f>IFERROR(IF(INDEX(Results!O:O,MATCH($NM12,Results!$A:$A,0),1)=0,"",INDEX(Results!O:O,MATCH($NM12,Results!$A:$A,0),1)),"")</f>
        <v/>
      </c>
    </row>
    <row r="13" spans="1:407" ht="24" customHeight="1" x14ac:dyDescent="0.25">
      <c r="E13" s="181"/>
      <c r="F13" s="184"/>
      <c r="G13" s="185"/>
      <c r="H13" s="187"/>
      <c r="I13" s="118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20"/>
      <c r="AB13" s="121"/>
      <c r="AC13" s="122"/>
      <c r="AD13" s="123"/>
      <c r="AE13" s="124"/>
      <c r="AF13" s="179"/>
      <c r="AG13" s="179"/>
      <c r="AM13" s="181"/>
      <c r="AN13" s="184"/>
      <c r="AO13" s="185"/>
      <c r="AP13" s="187"/>
      <c r="AQ13" s="118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20"/>
      <c r="BJ13" s="121"/>
      <c r="BK13" s="122"/>
      <c r="BL13" s="123"/>
      <c r="BM13" s="124"/>
      <c r="BN13" s="179"/>
      <c r="BO13" s="179"/>
      <c r="BU13" s="181" t="str">
        <f>IFERROR(INDEX(Results!P:P,MATCH($BS13,Results!$A:$A,0),1),"")</f>
        <v/>
      </c>
      <c r="BV13" s="184" t="str">
        <f>IFERROR(INDEX(Results!Q:Q,MATCH($BS13,Results!$A:$A,0),1),"")</f>
        <v/>
      </c>
      <c r="BW13" s="185"/>
      <c r="BX13" s="187" t="str">
        <f>IFERROR(INDEX(Results!S:S,MATCH($BS13,Results!$A:$A,0),1),"")</f>
        <v/>
      </c>
      <c r="BY13" s="118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20"/>
      <c r="CR13" s="121"/>
      <c r="CS13" s="122"/>
      <c r="CT13" s="123"/>
      <c r="CU13" s="124"/>
      <c r="CV13" s="179"/>
      <c r="CW13" s="179" t="str">
        <f>IFERROR(IF(INDEX(Results!O:O,MATCH($BS13,Results!$A:$A,0),1)=0,"",INDEX(Results!O:O,MATCH($BS13,Results!$A:$A,0),1)),"")</f>
        <v/>
      </c>
      <c r="DC13" s="181" t="str">
        <f>IFERROR(INDEX(Results!P:P,MATCH($DA13,Results!$A:$A,0),1),"")</f>
        <v/>
      </c>
      <c r="DD13" s="184" t="str">
        <f>IFERROR(INDEX(Results!Q:Q,MATCH($DA13,Results!$A:$A,0),1),"")</f>
        <v/>
      </c>
      <c r="DE13" s="185"/>
      <c r="DF13" s="187" t="str">
        <f>IFERROR(INDEX(Results!S:S,MATCH($DA13,Results!$A:$A,0),1),"")</f>
        <v/>
      </c>
      <c r="DG13" s="118"/>
      <c r="DH13" s="119"/>
      <c r="DI13" s="119"/>
      <c r="DJ13" s="119"/>
      <c r="DK13" s="119"/>
      <c r="DL13" s="119"/>
      <c r="DM13" s="119"/>
      <c r="DN13" s="119"/>
      <c r="DO13" s="119"/>
      <c r="DP13" s="119"/>
      <c r="DQ13" s="119"/>
      <c r="DR13" s="119"/>
      <c r="DS13" s="119"/>
      <c r="DT13" s="119"/>
      <c r="DU13" s="119"/>
      <c r="DV13" s="119"/>
      <c r="DW13" s="119"/>
      <c r="DX13" s="119"/>
      <c r="DY13" s="120"/>
      <c r="DZ13" s="121"/>
      <c r="EA13" s="122"/>
      <c r="EB13" s="123"/>
      <c r="EC13" s="124"/>
      <c r="ED13" s="179"/>
      <c r="EE13" s="179" t="str">
        <f>IFERROR(IF(INDEX(Results!O:O,MATCH($DA13,Results!$A:$A,0),1)=0,"",INDEX(Results!O:O,MATCH($DA13,Results!$A:$A,0),1)),"")</f>
        <v/>
      </c>
      <c r="EK13" s="181" t="str">
        <f>IFERROR(INDEX(Results!P:P,MATCH($EI13,Results!$A:$A,0),1),"")</f>
        <v/>
      </c>
      <c r="EL13" s="184" t="str">
        <f>IFERROR(INDEX(Results!Q:Q,MATCH($EI13,Results!$A:$A,0),1),"")</f>
        <v/>
      </c>
      <c r="EM13" s="185"/>
      <c r="EN13" s="187" t="str">
        <f>IFERROR(INDEX(Results!S:S,MATCH($EI13,Results!$A:$A,0),1),"")</f>
        <v/>
      </c>
      <c r="EO13" s="118"/>
      <c r="EP13" s="119"/>
      <c r="EQ13" s="119"/>
      <c r="ER13" s="119"/>
      <c r="ES13" s="119"/>
      <c r="ET13" s="119"/>
      <c r="EU13" s="119"/>
      <c r="EV13" s="119"/>
      <c r="EW13" s="119"/>
      <c r="EX13" s="119"/>
      <c r="EY13" s="119"/>
      <c r="EZ13" s="119"/>
      <c r="FA13" s="119"/>
      <c r="FB13" s="119"/>
      <c r="FC13" s="119"/>
      <c r="FD13" s="119"/>
      <c r="FE13" s="119"/>
      <c r="FF13" s="119"/>
      <c r="FG13" s="120"/>
      <c r="FH13" s="121"/>
      <c r="FI13" s="122"/>
      <c r="FJ13" s="123"/>
      <c r="FK13" s="124"/>
      <c r="FL13" s="179"/>
      <c r="FM13" s="179" t="str">
        <f>IFERROR(IF(INDEX(Results!O:O,MATCH($EI13,Results!$A:$A,0),1)=0,"",INDEX(Results!O:O,MATCH($EI13,Results!$A:$A,0),1)),"")</f>
        <v/>
      </c>
      <c r="FS13" s="181" t="str">
        <f>IFERROR(INDEX(Results!P:P,MATCH($FQ13,Results!$A:$A,0),1),"")</f>
        <v/>
      </c>
      <c r="FT13" s="184" t="str">
        <f>IFERROR(INDEX(Results!Q:Q,MATCH($FQ13,Results!$A:$A,0),1),"")</f>
        <v/>
      </c>
      <c r="FU13" s="185"/>
      <c r="FV13" s="187" t="str">
        <f>IFERROR(INDEX(Results!S:S,MATCH($FQ13,Results!$A:$A,0),1),"")</f>
        <v/>
      </c>
      <c r="FW13" s="118"/>
      <c r="FX13" s="119"/>
      <c r="FY13" s="119"/>
      <c r="FZ13" s="119"/>
      <c r="GA13" s="119"/>
      <c r="GB13" s="119"/>
      <c r="GC13" s="119"/>
      <c r="GD13" s="119"/>
      <c r="GE13" s="119"/>
      <c r="GF13" s="119"/>
      <c r="GG13" s="119"/>
      <c r="GH13" s="119"/>
      <c r="GI13" s="119"/>
      <c r="GJ13" s="119"/>
      <c r="GK13" s="119"/>
      <c r="GL13" s="119"/>
      <c r="GM13" s="119"/>
      <c r="GN13" s="119"/>
      <c r="GO13" s="120"/>
      <c r="GP13" s="121"/>
      <c r="GQ13" s="122"/>
      <c r="GR13" s="123"/>
      <c r="GS13" s="124"/>
      <c r="GT13" s="179"/>
      <c r="GU13" s="179" t="str">
        <f>IFERROR(IF(INDEX(Results!O:O,MATCH($FQ13,Results!$A:$A,0),1)=0,"",INDEX(Results!O:O,MATCH($FQ13,Results!$A:$A,0),1)),"")</f>
        <v/>
      </c>
      <c r="HA13" s="189" t="str">
        <f>IFERROR(INDEX(Results!P:P,MATCH($GY13,Results!$A:$A,0),1),"")</f>
        <v/>
      </c>
      <c r="HB13" s="192" t="str">
        <f>IFERROR(INDEX(Results!Q:Q,MATCH($GY13,Results!$A:$A,0),1),"")</f>
        <v/>
      </c>
      <c r="HC13" s="193"/>
      <c r="HD13" s="195" t="str">
        <f>IFERROR(INDEX(Results!S:S,MATCH($GY13,Results!$A:$A,0),1),"")</f>
        <v/>
      </c>
      <c r="HE13" s="118"/>
      <c r="HF13" s="119"/>
      <c r="HG13" s="119"/>
      <c r="HH13" s="119"/>
      <c r="HI13" s="119"/>
      <c r="HJ13" s="119"/>
      <c r="HK13" s="119"/>
      <c r="HL13" s="119"/>
      <c r="HM13" s="119"/>
      <c r="HN13" s="119"/>
      <c r="HO13" s="119"/>
      <c r="HP13" s="119"/>
      <c r="HQ13" s="119"/>
      <c r="HR13" s="119"/>
      <c r="HS13" s="119"/>
      <c r="HT13" s="119"/>
      <c r="HU13" s="119"/>
      <c r="HV13" s="119"/>
      <c r="HW13" s="120"/>
      <c r="HX13" s="121"/>
      <c r="HY13" s="122"/>
      <c r="HZ13" s="123"/>
      <c r="IA13" s="124"/>
      <c r="IB13" s="179"/>
      <c r="IC13" s="179" t="str">
        <f>IFERROR(IF(INDEX(Results!O:O,MATCH($GY13,Results!$A:$A,0),1)=0,"",INDEX(Results!O:O,MATCH($GY13,Results!$A:$A,0),1)),"")</f>
        <v/>
      </c>
      <c r="II13" s="181" t="str">
        <f>IFERROR(INDEX(Results!P:P,MATCH($IG13,Results!$A:$A,0),1),"")</f>
        <v/>
      </c>
      <c r="IJ13" s="184" t="str">
        <f>IFERROR(INDEX(Results!Q:Q,MATCH($IG13,Results!$A:$A,0),1),"")</f>
        <v/>
      </c>
      <c r="IK13" s="185"/>
      <c r="IL13" s="187" t="str">
        <f>IFERROR(INDEX(Results!S:S,MATCH($IG13,Results!$A:$A,0),1),"")</f>
        <v/>
      </c>
      <c r="IM13" s="118"/>
      <c r="IN13" s="119"/>
      <c r="IO13" s="119"/>
      <c r="IP13" s="119"/>
      <c r="IQ13" s="119"/>
      <c r="IR13" s="119"/>
      <c r="IS13" s="119"/>
      <c r="IT13" s="119"/>
      <c r="IU13" s="119"/>
      <c r="IV13" s="119"/>
      <c r="IW13" s="119"/>
      <c r="IX13" s="119"/>
      <c r="IY13" s="119"/>
      <c r="IZ13" s="119"/>
      <c r="JA13" s="119"/>
      <c r="JB13" s="119"/>
      <c r="JC13" s="119"/>
      <c r="JD13" s="119"/>
      <c r="JE13" s="120"/>
      <c r="JF13" s="121"/>
      <c r="JG13" s="122"/>
      <c r="JH13" s="123"/>
      <c r="JI13" s="124"/>
      <c r="JJ13" s="179"/>
      <c r="JK13" s="179" t="str">
        <f>IFERROR(IF(INDEX(Results!O:O,MATCH($IG13,Results!$A:$A,0),1)=0,"",INDEX(Results!O:O,MATCH($IG13,Results!$A:$A,0),1)),"")</f>
        <v/>
      </c>
      <c r="JQ13" s="181" t="str">
        <f>IFERROR(INDEX(Results!P:P,MATCH($JO13,Results!$A:$A,0),1),"")</f>
        <v/>
      </c>
      <c r="JR13" s="184" t="str">
        <f>IFERROR(INDEX(Results!Q:Q,MATCH($JO13,Results!$A:$A,0),1),"")</f>
        <v/>
      </c>
      <c r="JS13" s="185"/>
      <c r="JT13" s="187" t="str">
        <f>IFERROR(INDEX(Results!S:S,MATCH($JO13,Results!$A:$A,0),1),"")</f>
        <v/>
      </c>
      <c r="JU13" s="118"/>
      <c r="JV13" s="119"/>
      <c r="JW13" s="119"/>
      <c r="JX13" s="119"/>
      <c r="JY13" s="119"/>
      <c r="JZ13" s="119"/>
      <c r="KA13" s="119"/>
      <c r="KB13" s="119"/>
      <c r="KC13" s="119"/>
      <c r="KD13" s="119"/>
      <c r="KE13" s="119"/>
      <c r="KF13" s="119"/>
      <c r="KG13" s="119"/>
      <c r="KH13" s="119"/>
      <c r="KI13" s="119"/>
      <c r="KJ13" s="119"/>
      <c r="KK13" s="119"/>
      <c r="KL13" s="119"/>
      <c r="KM13" s="120"/>
      <c r="KN13" s="121"/>
      <c r="KO13" s="122"/>
      <c r="KP13" s="123"/>
      <c r="KQ13" s="124"/>
      <c r="KR13" s="179"/>
      <c r="KS13" s="179" t="str">
        <f>IFERROR(IF(INDEX(Results!O:O,MATCH($JO13,Results!$A:$A,0),1)=0,"",INDEX(Results!O:O,MATCH($JO13,Results!$A:$A,0),1)),"")</f>
        <v/>
      </c>
      <c r="KY13" s="181" t="str">
        <f>IFERROR(INDEX(Results!P:P,MATCH($KW13,Results!$A:$A,0),1),"")</f>
        <v/>
      </c>
      <c r="KZ13" s="184" t="str">
        <f>IFERROR(INDEX(Results!Q:Q,MATCH($KW13,Results!$A:$A,0),1),"")</f>
        <v/>
      </c>
      <c r="LA13" s="185"/>
      <c r="LB13" s="187" t="str">
        <f>IFERROR(INDEX(Results!S:S,MATCH($KW13,Results!$A:$A,0),1),"")</f>
        <v/>
      </c>
      <c r="LC13" s="118"/>
      <c r="LD13" s="119"/>
      <c r="LE13" s="119"/>
      <c r="LF13" s="119"/>
      <c r="LG13" s="119"/>
      <c r="LH13" s="119"/>
      <c r="LI13" s="119"/>
      <c r="LJ13" s="119"/>
      <c r="LK13" s="119"/>
      <c r="LL13" s="119"/>
      <c r="LM13" s="119"/>
      <c r="LN13" s="119"/>
      <c r="LO13" s="119"/>
      <c r="LP13" s="119"/>
      <c r="LQ13" s="119"/>
      <c r="LR13" s="119"/>
      <c r="LS13" s="119"/>
      <c r="LT13" s="119"/>
      <c r="LU13" s="120"/>
      <c r="LV13" s="121"/>
      <c r="LW13" s="122"/>
      <c r="LX13" s="123"/>
      <c r="LY13" s="124"/>
      <c r="LZ13" s="179"/>
      <c r="MA13" s="179" t="str">
        <f>IFERROR(IF(INDEX(Results!O:O,MATCH($KW13,Results!$A:$A,0),1)=0,"",INDEX(Results!O:O,MATCH($KW13,Results!$A:$A,0),1)),"")</f>
        <v/>
      </c>
      <c r="MG13" s="181" t="str">
        <f>IFERROR(INDEX(Results!P:P,MATCH($ME13,Results!$A:$A,0),1),"")</f>
        <v/>
      </c>
      <c r="MH13" s="184" t="str">
        <f>IFERROR(INDEX(Results!Q:Q,MATCH($ME13,Results!$A:$A,0),1),"")</f>
        <v/>
      </c>
      <c r="MI13" s="185"/>
      <c r="MJ13" s="187" t="str">
        <f>IFERROR(INDEX(Results!S:S,MATCH($ME13,Results!$A:$A,0),1),"")</f>
        <v/>
      </c>
      <c r="MK13" s="118"/>
      <c r="ML13" s="119"/>
      <c r="MM13" s="119"/>
      <c r="MN13" s="119"/>
      <c r="MO13" s="119"/>
      <c r="MP13" s="119"/>
      <c r="MQ13" s="119"/>
      <c r="MR13" s="119"/>
      <c r="MS13" s="119"/>
      <c r="MT13" s="119"/>
      <c r="MU13" s="119"/>
      <c r="MV13" s="119"/>
      <c r="MW13" s="119"/>
      <c r="MX13" s="119"/>
      <c r="MY13" s="119"/>
      <c r="MZ13" s="119"/>
      <c r="NA13" s="119"/>
      <c r="NB13" s="119"/>
      <c r="NC13" s="120"/>
      <c r="ND13" s="121"/>
      <c r="NE13" s="122"/>
      <c r="NF13" s="123"/>
      <c r="NG13" s="124"/>
      <c r="NH13" s="179"/>
      <c r="NI13" s="179" t="str">
        <f>IFERROR(IF(INDEX(Results!O:O,MATCH($ME13,Results!$A:$A,0),1)=0,"",INDEX(Results!O:O,MATCH($ME13,Results!$A:$A,0),1)),"")</f>
        <v/>
      </c>
      <c r="NO13" s="181" t="str">
        <f>IFERROR(INDEX(Results!P:P,MATCH($NM13,Results!$A:$A,0),1),"")</f>
        <v/>
      </c>
      <c r="NP13" s="184" t="str">
        <f>IFERROR(INDEX(Results!Q:Q,MATCH($NM13,Results!$A:$A,0),1),"")</f>
        <v/>
      </c>
      <c r="NQ13" s="185"/>
      <c r="NR13" s="187" t="str">
        <f>IFERROR(INDEX(Results!S:S,MATCH($NM13,Results!$A:$A,0),1),"")</f>
        <v/>
      </c>
      <c r="NS13" s="118"/>
      <c r="NT13" s="119"/>
      <c r="NU13" s="119"/>
      <c r="NV13" s="119"/>
      <c r="NW13" s="119"/>
      <c r="NX13" s="119"/>
      <c r="NY13" s="119"/>
      <c r="NZ13" s="119"/>
      <c r="OA13" s="119"/>
      <c r="OB13" s="119"/>
      <c r="OC13" s="119"/>
      <c r="OD13" s="119"/>
      <c r="OE13" s="119"/>
      <c r="OF13" s="119"/>
      <c r="OG13" s="119"/>
      <c r="OH13" s="119"/>
      <c r="OI13" s="119"/>
      <c r="OJ13" s="119"/>
      <c r="OK13" s="120"/>
      <c r="OL13" s="121"/>
      <c r="OM13" s="122"/>
      <c r="ON13" s="123"/>
      <c r="OO13" s="124"/>
      <c r="OP13" s="179"/>
      <c r="OQ13" s="179" t="str">
        <f>IFERROR(IF(INDEX(Results!O:O,MATCH($NM13,Results!$A:$A,0),1)=0,"",INDEX(Results!O:O,MATCH($NM13,Results!$A:$A,0),1)),"")</f>
        <v/>
      </c>
    </row>
    <row r="14" spans="1:407" ht="24" customHeight="1" x14ac:dyDescent="0.25">
      <c r="A14">
        <f>A12</f>
        <v>1</v>
      </c>
      <c r="B14">
        <f>B12+1</f>
        <v>3</v>
      </c>
      <c r="C14" t="str">
        <f t="shared" si="0"/>
        <v>13</v>
      </c>
      <c r="E14" s="180">
        <f>IFERROR(INDEX(Results!P:P,MATCH($C14,Results!$A:$A,0),1),"")</f>
        <v>68</v>
      </c>
      <c r="F14" s="182" t="str">
        <f>IFERROR(INDEX(Results!Q:Q,MATCH($C14,Results!$A:$A,0),1),"")</f>
        <v>Flo Smith</v>
      </c>
      <c r="G14" s="183"/>
      <c r="H14" s="186" t="str">
        <f>IFERROR(INDEX(Results!S:S,MATCH($C14,Results!$A:$A,0),1),"")</f>
        <v>Dayboro</v>
      </c>
      <c r="I14" s="118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20"/>
      <c r="AB14" s="121"/>
      <c r="AC14" s="122"/>
      <c r="AD14" s="123"/>
      <c r="AE14" s="124"/>
      <c r="AF14" s="178"/>
      <c r="AG14" s="178" t="str">
        <f>IFERROR(IF(INDEX(Results!O:O,MATCH($C14,Results!$A:$A,0),1)=0,"",INDEX(Results!O:O,MATCH($C14,Results!$A:$A,0),1)),"")</f>
        <v/>
      </c>
      <c r="AI14">
        <f>AI12</f>
        <v>2</v>
      </c>
      <c r="AJ14">
        <f>AJ12+1</f>
        <v>3</v>
      </c>
      <c r="AK14" t="str">
        <f t="shared" ref="AK14" si="12">AI14&amp;AJ14</f>
        <v>23</v>
      </c>
      <c r="AM14" s="180">
        <f>IFERROR(INDEX(Results!P:P,MATCH($AK14,Results!$A:$A,0),1),"")</f>
        <v>12</v>
      </c>
      <c r="AN14" s="182" t="str">
        <f>IFERROR(INDEX(Results!Q:Q,MATCH($AK14,Results!$A:$A,0),1),"")</f>
        <v>Maddison Mcluckie</v>
      </c>
      <c r="AO14" s="183"/>
      <c r="AP14" s="186" t="str">
        <f>IFERROR(INDEX(Results!S:S,MATCH($AK14,Results!$A:$A,0),1),"")</f>
        <v xml:space="preserve">Redlands </v>
      </c>
      <c r="AQ14" s="118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20"/>
      <c r="BJ14" s="121"/>
      <c r="BK14" s="122"/>
      <c r="BL14" s="123"/>
      <c r="BM14" s="124"/>
      <c r="BN14" s="178"/>
      <c r="BO14" s="178" t="str">
        <f>IFERROR(IF(INDEX(Results!O:O,MATCH($AK14,Results!$A:$A,0),1)=0,"",INDEX(Results!O:O,MATCH($AK14,Results!$A:$A,0),1)),"")</f>
        <v/>
      </c>
      <c r="BQ14">
        <f>BQ12</f>
        <v>3</v>
      </c>
      <c r="BR14">
        <f>BR12+1</f>
        <v>3</v>
      </c>
      <c r="BS14" t="str">
        <f t="shared" ref="BS14" si="13">BQ14&amp;BR14</f>
        <v>33</v>
      </c>
      <c r="BU14" s="180">
        <f>IFERROR(INDEX(Results!P:P,MATCH($BS14,Results!$A:$A,0),1),"")</f>
        <v>69</v>
      </c>
      <c r="BV14" s="182" t="str">
        <f>IFERROR(INDEX(Results!Q:Q,MATCH($BS14,Results!$A:$A,0),1),"")</f>
        <v>Karina Reeve-johnson</v>
      </c>
      <c r="BW14" s="183"/>
      <c r="BX14" s="186" t="str">
        <f>IFERROR(INDEX(Results!S:S,MATCH($BS14,Results!$A:$A,0),1),"")</f>
        <v>Moggill</v>
      </c>
      <c r="BY14" s="118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20"/>
      <c r="CR14" s="121"/>
      <c r="CS14" s="122"/>
      <c r="CT14" s="123"/>
      <c r="CU14" s="124"/>
      <c r="CV14" s="178"/>
      <c r="CW14" s="178" t="str">
        <f>IFERROR(IF(INDEX(Results!O:O,MATCH($BS14,Results!$A:$A,0),1)=0,"",INDEX(Results!O:O,MATCH($BS14,Results!$A:$A,0),1)),"")</f>
        <v/>
      </c>
      <c r="CY14">
        <f>CY12</f>
        <v>4</v>
      </c>
      <c r="CZ14">
        <f>CZ12+1</f>
        <v>3</v>
      </c>
      <c r="DA14" t="str">
        <f t="shared" ref="DA14" si="14">CY14&amp;CZ14</f>
        <v>43</v>
      </c>
      <c r="DC14" s="180">
        <f>IFERROR(INDEX(Results!P:P,MATCH($DA14,Results!$A:$A,0),1),"")</f>
        <v>33</v>
      </c>
      <c r="DD14" s="182" t="str">
        <f>IFERROR(INDEX(Results!Q:Q,MATCH($DA14,Results!$A:$A,0),1),"")</f>
        <v>Erin O'neill</v>
      </c>
      <c r="DE14" s="183"/>
      <c r="DF14" s="186" t="str">
        <f>IFERROR(INDEX(Results!S:S,MATCH($DA14,Results!$A:$A,0),1),"")</f>
        <v xml:space="preserve">Redlands </v>
      </c>
      <c r="DG14" s="118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20"/>
      <c r="DZ14" s="121"/>
      <c r="EA14" s="122"/>
      <c r="EB14" s="123"/>
      <c r="EC14" s="124"/>
      <c r="ED14" s="178"/>
      <c r="EE14" s="178" t="str">
        <f>IFERROR(IF(INDEX(Results!O:O,MATCH($DA14,Results!$A:$A,0),1)=0,"",INDEX(Results!O:O,MATCH($DA14,Results!$A:$A,0),1)),"")</f>
        <v/>
      </c>
      <c r="EG14">
        <f>EG12</f>
        <v>5</v>
      </c>
      <c r="EH14">
        <f>EH12+1</f>
        <v>3</v>
      </c>
      <c r="EI14" t="str">
        <f t="shared" ref="EI14" si="15">EG14&amp;EH14</f>
        <v>53</v>
      </c>
      <c r="EK14" s="180">
        <f>IFERROR(INDEX(Results!P:P,MATCH($EI14,Results!$A:$A,0),1),"")</f>
        <v>30</v>
      </c>
      <c r="EL14" s="182" t="str">
        <f>IFERROR(INDEX(Results!Q:Q,MATCH($EI14,Results!$A:$A,0),1),"")</f>
        <v>Eloise Krieger</v>
      </c>
      <c r="EM14" s="183"/>
      <c r="EN14" s="186" t="str">
        <f>IFERROR(INDEX(Results!S:S,MATCH($EI14,Results!$A:$A,0),1),"")</f>
        <v xml:space="preserve">Redlands </v>
      </c>
      <c r="EO14" s="118"/>
      <c r="EP14" s="119"/>
      <c r="EQ14" s="119"/>
      <c r="ER14" s="119"/>
      <c r="ES14" s="119"/>
      <c r="ET14" s="119"/>
      <c r="EU14" s="119"/>
      <c r="EV14" s="119"/>
      <c r="EW14" s="119"/>
      <c r="EX14" s="119"/>
      <c r="EY14" s="119"/>
      <c r="EZ14" s="119"/>
      <c r="FA14" s="119"/>
      <c r="FB14" s="119"/>
      <c r="FC14" s="119"/>
      <c r="FD14" s="119"/>
      <c r="FE14" s="119"/>
      <c r="FF14" s="119"/>
      <c r="FG14" s="120"/>
      <c r="FH14" s="121"/>
      <c r="FI14" s="122"/>
      <c r="FJ14" s="123"/>
      <c r="FK14" s="124"/>
      <c r="FL14" s="178"/>
      <c r="FM14" s="178" t="str">
        <f>IFERROR(IF(INDEX(Results!O:O,MATCH($EI14,Results!$A:$A,0),1)=0,"",INDEX(Results!O:O,MATCH($EI14,Results!$A:$A,0),1)),"")</f>
        <v/>
      </c>
      <c r="FO14">
        <f>FO12</f>
        <v>6</v>
      </c>
      <c r="FP14">
        <f>FP12+1</f>
        <v>3</v>
      </c>
      <c r="FQ14" t="str">
        <f t="shared" ref="FQ14" si="16">FO14&amp;FP14</f>
        <v>63</v>
      </c>
      <c r="FS14" s="188">
        <f>IFERROR(INDEX(Results!P:P,MATCH($FQ14,Results!$A:$A,0),1),"")</f>
        <v>43</v>
      </c>
      <c r="FT14" s="190" t="str">
        <f>IFERROR(INDEX(Results!Q:Q,MATCH($FQ14,Results!$A:$A,0),1),"")</f>
        <v>Tahni Jordan</v>
      </c>
      <c r="FU14" s="191"/>
      <c r="FV14" s="194" t="str">
        <f>IFERROR(INDEX(Results!S:S,MATCH($FQ14,Results!$A:$A,0),1),"")</f>
        <v xml:space="preserve">Greenbank </v>
      </c>
      <c r="FW14" s="118"/>
      <c r="FX14" s="119"/>
      <c r="FY14" s="119"/>
      <c r="FZ14" s="119"/>
      <c r="GA14" s="119"/>
      <c r="GB14" s="119"/>
      <c r="GC14" s="119"/>
      <c r="GD14" s="119"/>
      <c r="GE14" s="119"/>
      <c r="GF14" s="119"/>
      <c r="GG14" s="119"/>
      <c r="GH14" s="119"/>
      <c r="GI14" s="119"/>
      <c r="GJ14" s="119"/>
      <c r="GK14" s="119"/>
      <c r="GL14" s="119"/>
      <c r="GM14" s="119"/>
      <c r="GN14" s="119"/>
      <c r="GO14" s="120"/>
      <c r="GP14" s="121"/>
      <c r="GQ14" s="122"/>
      <c r="GR14" s="123"/>
      <c r="GS14" s="124"/>
      <c r="GT14" s="178"/>
      <c r="GU14" s="178" t="str">
        <f>IFERROR(IF(INDEX(Results!O:O,MATCH($FQ14,Results!$A:$A,0),1)=0,"",INDEX(Results!O:O,MATCH($FQ14,Results!$A:$A,0),1)),"")</f>
        <v/>
      </c>
      <c r="GW14">
        <f>GW12</f>
        <v>7</v>
      </c>
      <c r="GX14">
        <f>GX12+1</f>
        <v>3</v>
      </c>
      <c r="GY14" t="str">
        <f t="shared" ref="GY14" si="17">GW14&amp;GX14</f>
        <v>73</v>
      </c>
      <c r="HA14" s="188">
        <f>IFERROR(INDEX(Results!P:P,MATCH($GY14,Results!$A:$A,0),1),"")</f>
        <v>25</v>
      </c>
      <c r="HB14" s="190" t="str">
        <f>IFERROR(INDEX(Results!Q:Q,MATCH($GY14,Results!$A:$A,0),1),"")</f>
        <v>Hayden Taylor</v>
      </c>
      <c r="HC14" s="191"/>
      <c r="HD14" s="194" t="str">
        <f>IFERROR(INDEX(Results!S:S,MATCH($GY14,Results!$A:$A,0),1),"")</f>
        <v>Runcorn</v>
      </c>
      <c r="HE14" s="118"/>
      <c r="HF14" s="119"/>
      <c r="HG14" s="119"/>
      <c r="HH14" s="119"/>
      <c r="HI14" s="119"/>
      <c r="HJ14" s="119"/>
      <c r="HK14" s="119"/>
      <c r="HL14" s="119"/>
      <c r="HM14" s="119"/>
      <c r="HN14" s="119"/>
      <c r="HO14" s="119"/>
      <c r="HP14" s="119"/>
      <c r="HQ14" s="119"/>
      <c r="HR14" s="119"/>
      <c r="HS14" s="119"/>
      <c r="HT14" s="119"/>
      <c r="HU14" s="119"/>
      <c r="HV14" s="119"/>
      <c r="HW14" s="120"/>
      <c r="HX14" s="121"/>
      <c r="HY14" s="122"/>
      <c r="HZ14" s="123"/>
      <c r="IA14" s="124"/>
      <c r="IB14" s="178"/>
      <c r="IC14" s="178" t="str">
        <f>IFERROR(IF(INDEX(Results!O:O,MATCH($GY14,Results!$A:$A,0),1)=0,"",INDEX(Results!O:O,MATCH($GY14,Results!$A:$A,0),1)),"")</f>
        <v/>
      </c>
      <c r="IE14">
        <f>IE12</f>
        <v>8</v>
      </c>
      <c r="IF14">
        <f>IF12+1</f>
        <v>3</v>
      </c>
      <c r="IG14" t="str">
        <f t="shared" ref="IG14" si="18">IE14&amp;IF14</f>
        <v>83</v>
      </c>
      <c r="II14" s="180" t="str">
        <f>IFERROR(INDEX(Results!P:P,MATCH($IG14,Results!$A:$A,0),1),"")</f>
        <v/>
      </c>
      <c r="IJ14" s="182" t="str">
        <f>IFERROR(INDEX(Results!Q:Q,MATCH($IG14,Results!$A:$A,0),1),"")</f>
        <v/>
      </c>
      <c r="IK14" s="183"/>
      <c r="IL14" s="186" t="str">
        <f>IFERROR(INDEX(Results!S:S,MATCH($IG14,Results!$A:$A,0),1),"")</f>
        <v/>
      </c>
      <c r="IM14" s="118"/>
      <c r="IN14" s="119"/>
      <c r="IO14" s="119"/>
      <c r="IP14" s="119"/>
      <c r="IQ14" s="119"/>
      <c r="IR14" s="119"/>
      <c r="IS14" s="119"/>
      <c r="IT14" s="119"/>
      <c r="IU14" s="119"/>
      <c r="IV14" s="119"/>
      <c r="IW14" s="119"/>
      <c r="IX14" s="119"/>
      <c r="IY14" s="119"/>
      <c r="IZ14" s="119"/>
      <c r="JA14" s="119"/>
      <c r="JB14" s="119"/>
      <c r="JC14" s="119"/>
      <c r="JD14" s="119"/>
      <c r="JE14" s="120"/>
      <c r="JF14" s="121"/>
      <c r="JG14" s="122"/>
      <c r="JH14" s="123"/>
      <c r="JI14" s="124"/>
      <c r="JJ14" s="178"/>
      <c r="JK14" s="178" t="str">
        <f>IFERROR(IF(INDEX(Results!O:O,MATCH($IG14,Results!$A:$A,0),1)=0,"",INDEX(Results!O:O,MATCH($IG14,Results!$A:$A,0),1)),"")</f>
        <v/>
      </c>
      <c r="JM14">
        <f>JM12</f>
        <v>9</v>
      </c>
      <c r="JN14">
        <f>JN12+1</f>
        <v>3</v>
      </c>
      <c r="JO14" t="str">
        <f t="shared" ref="JO14" si="19">JM14&amp;JN14</f>
        <v>93</v>
      </c>
      <c r="JQ14" s="180" t="str">
        <f>IFERROR(INDEX(Results!P:P,MATCH($JO14,Results!$A:$A,0),1),"")</f>
        <v/>
      </c>
      <c r="JR14" s="182" t="str">
        <f>IFERROR(INDEX(Results!Q:Q,MATCH($JO14,Results!$A:$A,0),1),"")</f>
        <v/>
      </c>
      <c r="JS14" s="183"/>
      <c r="JT14" s="186" t="str">
        <f>IFERROR(INDEX(Results!S:S,MATCH($JO14,Results!$A:$A,0),1),"")</f>
        <v/>
      </c>
      <c r="JU14" s="118"/>
      <c r="JV14" s="119"/>
      <c r="JW14" s="119"/>
      <c r="JX14" s="119"/>
      <c r="JY14" s="119"/>
      <c r="JZ14" s="119"/>
      <c r="KA14" s="119"/>
      <c r="KB14" s="119"/>
      <c r="KC14" s="119"/>
      <c r="KD14" s="119"/>
      <c r="KE14" s="119"/>
      <c r="KF14" s="119"/>
      <c r="KG14" s="119"/>
      <c r="KH14" s="119"/>
      <c r="KI14" s="119"/>
      <c r="KJ14" s="119"/>
      <c r="KK14" s="119"/>
      <c r="KL14" s="119"/>
      <c r="KM14" s="120"/>
      <c r="KN14" s="121"/>
      <c r="KO14" s="122"/>
      <c r="KP14" s="123"/>
      <c r="KQ14" s="124"/>
      <c r="KR14" s="178"/>
      <c r="KS14" s="178" t="str">
        <f>IFERROR(IF(INDEX(Results!O:O,MATCH($JO14,Results!$A:$A,0),1)=0,"",INDEX(Results!O:O,MATCH($JO14,Results!$A:$A,0),1)),"")</f>
        <v/>
      </c>
      <c r="KU14">
        <f>KU12</f>
        <v>10</v>
      </c>
      <c r="KV14">
        <f>KV12+1</f>
        <v>3</v>
      </c>
      <c r="KW14" t="str">
        <f t="shared" ref="KW14" si="20">KU14&amp;KV14</f>
        <v>103</v>
      </c>
      <c r="KY14" s="180">
        <f>IFERROR(INDEX(Results!P:P,MATCH($KW14,Results!$A:$A,0),1),"")</f>
        <v>3</v>
      </c>
      <c r="KZ14" s="182" t="str">
        <f>IFERROR(INDEX(Results!Q:Q,MATCH($KW14,Results!$A:$A,0),1),"")</f>
        <v>Maddie Reid</v>
      </c>
      <c r="LA14" s="183"/>
      <c r="LB14" s="186" t="str">
        <f>IFERROR(INDEX(Results!S:S,MATCH($KW14,Results!$A:$A,0),1),"")</f>
        <v>Samford</v>
      </c>
      <c r="LC14" s="118"/>
      <c r="LD14" s="119"/>
      <c r="LE14" s="119"/>
      <c r="LF14" s="119"/>
      <c r="LG14" s="119"/>
      <c r="LH14" s="119"/>
      <c r="LI14" s="119"/>
      <c r="LJ14" s="119"/>
      <c r="LK14" s="119"/>
      <c r="LL14" s="119"/>
      <c r="LM14" s="119"/>
      <c r="LN14" s="119"/>
      <c r="LO14" s="119"/>
      <c r="LP14" s="119"/>
      <c r="LQ14" s="119"/>
      <c r="LR14" s="119"/>
      <c r="LS14" s="119"/>
      <c r="LT14" s="119"/>
      <c r="LU14" s="120"/>
      <c r="LV14" s="121"/>
      <c r="LW14" s="122"/>
      <c r="LX14" s="123"/>
      <c r="LY14" s="124"/>
      <c r="LZ14" s="178"/>
      <c r="MA14" s="178" t="str">
        <f>IFERROR(IF(INDEX(Results!O:O,MATCH($KW14,Results!$A:$A,0),1)=0,"",INDEX(Results!O:O,MATCH($KW14,Results!$A:$A,0),1)),"")</f>
        <v/>
      </c>
      <c r="MC14">
        <f>MC12</f>
        <v>11</v>
      </c>
      <c r="MD14">
        <f>MD12+1</f>
        <v>3</v>
      </c>
      <c r="ME14" t="str">
        <f t="shared" ref="ME14" si="21">MC14&amp;MD14</f>
        <v>113</v>
      </c>
      <c r="MG14" s="180">
        <f>IFERROR(INDEX(Results!P:P,MATCH($ME14,Results!$A:$A,0),1),"")</f>
        <v>29</v>
      </c>
      <c r="MH14" s="182" t="str">
        <f>IFERROR(INDEX(Results!Q:Q,MATCH($ME14,Results!$A:$A,0),1),"")</f>
        <v>Sienna Kimmorley-baeta</v>
      </c>
      <c r="MI14" s="183"/>
      <c r="MJ14" s="186" t="str">
        <f>IFERROR(INDEX(Results!S:S,MATCH($ME14,Results!$A:$A,0),1),"")</f>
        <v>Runcorn</v>
      </c>
      <c r="MK14" s="118"/>
      <c r="ML14" s="119"/>
      <c r="MM14" s="119"/>
      <c r="MN14" s="119"/>
      <c r="MO14" s="119"/>
      <c r="MP14" s="119"/>
      <c r="MQ14" s="119"/>
      <c r="MR14" s="119"/>
      <c r="MS14" s="119"/>
      <c r="MT14" s="119"/>
      <c r="MU14" s="119"/>
      <c r="MV14" s="119"/>
      <c r="MW14" s="119"/>
      <c r="MX14" s="119"/>
      <c r="MY14" s="119"/>
      <c r="MZ14" s="119"/>
      <c r="NA14" s="119"/>
      <c r="NB14" s="119"/>
      <c r="NC14" s="120"/>
      <c r="ND14" s="121"/>
      <c r="NE14" s="122"/>
      <c r="NF14" s="123"/>
      <c r="NG14" s="124"/>
      <c r="NH14" s="178"/>
      <c r="NI14" s="178" t="str">
        <f>IFERROR(IF(INDEX(Results!O:O,MATCH($ME14,Results!$A:$A,0),1)=0,"",INDEX(Results!O:O,MATCH($ME14,Results!$A:$A,0),1)),"")</f>
        <v/>
      </c>
      <c r="NK14">
        <f>NK12</f>
        <v>12</v>
      </c>
      <c r="NL14">
        <f>NL12+1</f>
        <v>3</v>
      </c>
      <c r="NM14" t="str">
        <f t="shared" ref="NM14" si="22">NK14&amp;NL14</f>
        <v>123</v>
      </c>
      <c r="NO14" s="188">
        <f>IFERROR(INDEX(Results!P:P,MATCH($NM14,Results!$A:$A,0),1),"")</f>
        <v>7</v>
      </c>
      <c r="NP14" s="190" t="str">
        <f>IFERROR(INDEX(Results!Q:Q,MATCH($NM14,Results!$A:$A,0),1),"")</f>
        <v>Harper Collins</v>
      </c>
      <c r="NQ14" s="191"/>
      <c r="NR14" s="194" t="str">
        <f>IFERROR(INDEX(Results!S:S,MATCH($NM14,Results!$A:$A,0),1),"")</f>
        <v>Southside</v>
      </c>
      <c r="NS14" s="118"/>
      <c r="NT14" s="119"/>
      <c r="NU14" s="119"/>
      <c r="NV14" s="119"/>
      <c r="NW14" s="119"/>
      <c r="NX14" s="119"/>
      <c r="NY14" s="119"/>
      <c r="NZ14" s="119"/>
      <c r="OA14" s="119"/>
      <c r="OB14" s="119"/>
      <c r="OC14" s="119"/>
      <c r="OD14" s="119"/>
      <c r="OE14" s="119"/>
      <c r="OF14" s="119"/>
      <c r="OG14" s="119"/>
      <c r="OH14" s="119"/>
      <c r="OI14" s="119"/>
      <c r="OJ14" s="119"/>
      <c r="OK14" s="120"/>
      <c r="OL14" s="121"/>
      <c r="OM14" s="122"/>
      <c r="ON14" s="123"/>
      <c r="OO14" s="124"/>
      <c r="OP14" s="178"/>
      <c r="OQ14" s="178" t="str">
        <f>IFERROR(IF(INDEX(Results!O:O,MATCH($NM14,Results!$A:$A,0),1)=0,"",INDEX(Results!O:O,MATCH($NM14,Results!$A:$A,0),1)),"")</f>
        <v/>
      </c>
    </row>
    <row r="15" spans="1:407" ht="24" customHeight="1" x14ac:dyDescent="0.25">
      <c r="E15" s="181"/>
      <c r="F15" s="184"/>
      <c r="G15" s="185"/>
      <c r="H15" s="187"/>
      <c r="I15" s="118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20"/>
      <c r="AB15" s="121"/>
      <c r="AC15" s="122"/>
      <c r="AD15" s="123"/>
      <c r="AE15" s="124"/>
      <c r="AF15" s="179"/>
      <c r="AG15" s="179"/>
      <c r="AM15" s="181"/>
      <c r="AN15" s="184"/>
      <c r="AO15" s="185"/>
      <c r="AP15" s="187"/>
      <c r="AQ15" s="118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20"/>
      <c r="BJ15" s="121"/>
      <c r="BK15" s="122"/>
      <c r="BL15" s="123"/>
      <c r="BM15" s="124"/>
      <c r="BN15" s="179"/>
      <c r="BO15" s="179"/>
      <c r="BU15" s="181" t="str">
        <f>IFERROR(INDEX(Results!P:P,MATCH($BS15,Results!$A:$A,0),1),"")</f>
        <v/>
      </c>
      <c r="BV15" s="184" t="str">
        <f>IFERROR(INDEX(Results!Q:Q,MATCH($BS15,Results!$A:$A,0),1),"")</f>
        <v/>
      </c>
      <c r="BW15" s="185"/>
      <c r="BX15" s="187" t="str">
        <f>IFERROR(INDEX(Results!S:S,MATCH($BS15,Results!$A:$A,0),1),"")</f>
        <v/>
      </c>
      <c r="BY15" s="118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20"/>
      <c r="CR15" s="121"/>
      <c r="CS15" s="122"/>
      <c r="CT15" s="123"/>
      <c r="CU15" s="124"/>
      <c r="CV15" s="179"/>
      <c r="CW15" s="179" t="str">
        <f>IFERROR(IF(INDEX(Results!O:O,MATCH($BS15,Results!$A:$A,0),1)=0,"",INDEX(Results!O:O,MATCH($BS15,Results!$A:$A,0),1)),"")</f>
        <v/>
      </c>
      <c r="DC15" s="181" t="str">
        <f>IFERROR(INDEX(Results!P:P,MATCH($DA15,Results!$A:$A,0),1),"")</f>
        <v/>
      </c>
      <c r="DD15" s="184" t="str">
        <f>IFERROR(INDEX(Results!Q:Q,MATCH($DA15,Results!$A:$A,0),1),"")</f>
        <v/>
      </c>
      <c r="DE15" s="185"/>
      <c r="DF15" s="187" t="str">
        <f>IFERROR(INDEX(Results!S:S,MATCH($DA15,Results!$A:$A,0),1),"")</f>
        <v/>
      </c>
      <c r="DG15" s="118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20"/>
      <c r="DZ15" s="121"/>
      <c r="EA15" s="122"/>
      <c r="EB15" s="123"/>
      <c r="EC15" s="124"/>
      <c r="ED15" s="179"/>
      <c r="EE15" s="179" t="str">
        <f>IFERROR(IF(INDEX(Results!O:O,MATCH($DA15,Results!$A:$A,0),1)=0,"",INDEX(Results!O:O,MATCH($DA15,Results!$A:$A,0),1)),"")</f>
        <v/>
      </c>
      <c r="EK15" s="181" t="str">
        <f>IFERROR(INDEX(Results!P:P,MATCH($EI15,Results!$A:$A,0),1),"")</f>
        <v/>
      </c>
      <c r="EL15" s="184" t="str">
        <f>IFERROR(INDEX(Results!Q:Q,MATCH($EI15,Results!$A:$A,0),1),"")</f>
        <v/>
      </c>
      <c r="EM15" s="185"/>
      <c r="EN15" s="187" t="str">
        <f>IFERROR(INDEX(Results!S:S,MATCH($EI15,Results!$A:$A,0),1),"")</f>
        <v/>
      </c>
      <c r="EO15" s="118"/>
      <c r="EP15" s="119"/>
      <c r="EQ15" s="119"/>
      <c r="ER15" s="119"/>
      <c r="ES15" s="119"/>
      <c r="ET15" s="119"/>
      <c r="EU15" s="119"/>
      <c r="EV15" s="119"/>
      <c r="EW15" s="119"/>
      <c r="EX15" s="119"/>
      <c r="EY15" s="119"/>
      <c r="EZ15" s="119"/>
      <c r="FA15" s="119"/>
      <c r="FB15" s="119"/>
      <c r="FC15" s="119"/>
      <c r="FD15" s="119"/>
      <c r="FE15" s="119"/>
      <c r="FF15" s="119"/>
      <c r="FG15" s="120"/>
      <c r="FH15" s="121"/>
      <c r="FI15" s="122"/>
      <c r="FJ15" s="123"/>
      <c r="FK15" s="124"/>
      <c r="FL15" s="179"/>
      <c r="FM15" s="179" t="str">
        <f>IFERROR(IF(INDEX(Results!O:O,MATCH($EI15,Results!$A:$A,0),1)=0,"",INDEX(Results!O:O,MATCH($EI15,Results!$A:$A,0),1)),"")</f>
        <v/>
      </c>
      <c r="FS15" s="189" t="str">
        <f>IFERROR(INDEX(Results!P:P,MATCH($FQ15,Results!$A:$A,0),1),"")</f>
        <v/>
      </c>
      <c r="FT15" s="192" t="str">
        <f>IFERROR(INDEX(Results!Q:Q,MATCH($FQ15,Results!$A:$A,0),1),"")</f>
        <v/>
      </c>
      <c r="FU15" s="193"/>
      <c r="FV15" s="195" t="str">
        <f>IFERROR(INDEX(Results!S:S,MATCH($FQ15,Results!$A:$A,0),1),"")</f>
        <v/>
      </c>
      <c r="FW15" s="118"/>
      <c r="FX15" s="119"/>
      <c r="FY15" s="119"/>
      <c r="FZ15" s="119"/>
      <c r="GA15" s="119"/>
      <c r="GB15" s="119"/>
      <c r="GC15" s="119"/>
      <c r="GD15" s="119"/>
      <c r="GE15" s="119"/>
      <c r="GF15" s="119"/>
      <c r="GG15" s="119"/>
      <c r="GH15" s="119"/>
      <c r="GI15" s="119"/>
      <c r="GJ15" s="119"/>
      <c r="GK15" s="119"/>
      <c r="GL15" s="119"/>
      <c r="GM15" s="119"/>
      <c r="GN15" s="119"/>
      <c r="GO15" s="120"/>
      <c r="GP15" s="121"/>
      <c r="GQ15" s="122"/>
      <c r="GR15" s="123"/>
      <c r="GS15" s="124"/>
      <c r="GT15" s="179"/>
      <c r="GU15" s="179" t="str">
        <f>IFERROR(IF(INDEX(Results!O:O,MATCH($FQ15,Results!$A:$A,0),1)=0,"",INDEX(Results!O:O,MATCH($FQ15,Results!$A:$A,0),1)),"")</f>
        <v/>
      </c>
      <c r="HA15" s="189" t="str">
        <f>IFERROR(INDEX(Results!P:P,MATCH($GY15,Results!$A:$A,0),1),"")</f>
        <v/>
      </c>
      <c r="HB15" s="192" t="str">
        <f>IFERROR(INDEX(Results!Q:Q,MATCH($GY15,Results!$A:$A,0),1),"")</f>
        <v/>
      </c>
      <c r="HC15" s="193"/>
      <c r="HD15" s="195" t="str">
        <f>IFERROR(INDEX(Results!S:S,MATCH($GY15,Results!$A:$A,0),1),"")</f>
        <v/>
      </c>
      <c r="HE15" s="118"/>
      <c r="HF15" s="119"/>
      <c r="HG15" s="119"/>
      <c r="HH15" s="119"/>
      <c r="HI15" s="119"/>
      <c r="HJ15" s="119"/>
      <c r="HK15" s="119"/>
      <c r="HL15" s="119"/>
      <c r="HM15" s="119"/>
      <c r="HN15" s="119"/>
      <c r="HO15" s="119"/>
      <c r="HP15" s="119"/>
      <c r="HQ15" s="119"/>
      <c r="HR15" s="119"/>
      <c r="HS15" s="119"/>
      <c r="HT15" s="119"/>
      <c r="HU15" s="119"/>
      <c r="HV15" s="119"/>
      <c r="HW15" s="120"/>
      <c r="HX15" s="121"/>
      <c r="HY15" s="122"/>
      <c r="HZ15" s="123"/>
      <c r="IA15" s="124"/>
      <c r="IB15" s="179"/>
      <c r="IC15" s="179" t="str">
        <f>IFERROR(IF(INDEX(Results!O:O,MATCH($GY15,Results!$A:$A,0),1)=0,"",INDEX(Results!O:O,MATCH($GY15,Results!$A:$A,0),1)),"")</f>
        <v/>
      </c>
      <c r="II15" s="181" t="str">
        <f>IFERROR(INDEX(Results!P:P,MATCH($IG15,Results!$A:$A,0),1),"")</f>
        <v/>
      </c>
      <c r="IJ15" s="184" t="str">
        <f>IFERROR(INDEX(Results!Q:Q,MATCH($IG15,Results!$A:$A,0),1),"")</f>
        <v/>
      </c>
      <c r="IK15" s="185"/>
      <c r="IL15" s="187" t="str">
        <f>IFERROR(INDEX(Results!S:S,MATCH($IG15,Results!$A:$A,0),1),"")</f>
        <v/>
      </c>
      <c r="IM15" s="118"/>
      <c r="IN15" s="119"/>
      <c r="IO15" s="119"/>
      <c r="IP15" s="119"/>
      <c r="IQ15" s="119"/>
      <c r="IR15" s="119"/>
      <c r="IS15" s="119"/>
      <c r="IT15" s="119"/>
      <c r="IU15" s="119"/>
      <c r="IV15" s="119"/>
      <c r="IW15" s="119"/>
      <c r="IX15" s="119"/>
      <c r="IY15" s="119"/>
      <c r="IZ15" s="119"/>
      <c r="JA15" s="119"/>
      <c r="JB15" s="119"/>
      <c r="JC15" s="119"/>
      <c r="JD15" s="119"/>
      <c r="JE15" s="120"/>
      <c r="JF15" s="121"/>
      <c r="JG15" s="122"/>
      <c r="JH15" s="123"/>
      <c r="JI15" s="124"/>
      <c r="JJ15" s="179"/>
      <c r="JK15" s="179" t="str">
        <f>IFERROR(IF(INDEX(Results!O:O,MATCH($IG15,Results!$A:$A,0),1)=0,"",INDEX(Results!O:O,MATCH($IG15,Results!$A:$A,0),1)),"")</f>
        <v/>
      </c>
      <c r="JQ15" s="181" t="str">
        <f>IFERROR(INDEX(Results!P:P,MATCH($JO15,Results!$A:$A,0),1),"")</f>
        <v/>
      </c>
      <c r="JR15" s="184" t="str">
        <f>IFERROR(INDEX(Results!Q:Q,MATCH($JO15,Results!$A:$A,0),1),"")</f>
        <v/>
      </c>
      <c r="JS15" s="185"/>
      <c r="JT15" s="187" t="str">
        <f>IFERROR(INDEX(Results!S:S,MATCH($JO15,Results!$A:$A,0),1),"")</f>
        <v/>
      </c>
      <c r="JU15" s="118"/>
      <c r="JV15" s="119"/>
      <c r="JW15" s="119"/>
      <c r="JX15" s="119"/>
      <c r="JY15" s="119"/>
      <c r="JZ15" s="119"/>
      <c r="KA15" s="119"/>
      <c r="KB15" s="119"/>
      <c r="KC15" s="119"/>
      <c r="KD15" s="119"/>
      <c r="KE15" s="119"/>
      <c r="KF15" s="119"/>
      <c r="KG15" s="119"/>
      <c r="KH15" s="119"/>
      <c r="KI15" s="119"/>
      <c r="KJ15" s="119"/>
      <c r="KK15" s="119"/>
      <c r="KL15" s="119"/>
      <c r="KM15" s="120"/>
      <c r="KN15" s="121"/>
      <c r="KO15" s="122"/>
      <c r="KP15" s="123"/>
      <c r="KQ15" s="124"/>
      <c r="KR15" s="179"/>
      <c r="KS15" s="179" t="str">
        <f>IFERROR(IF(INDEX(Results!O:O,MATCH($JO15,Results!$A:$A,0),1)=0,"",INDEX(Results!O:O,MATCH($JO15,Results!$A:$A,0),1)),"")</f>
        <v/>
      </c>
      <c r="KY15" s="181" t="str">
        <f>IFERROR(INDEX(Results!P:P,MATCH($KW15,Results!$A:$A,0),1),"")</f>
        <v/>
      </c>
      <c r="KZ15" s="184" t="str">
        <f>IFERROR(INDEX(Results!Q:Q,MATCH($KW15,Results!$A:$A,0),1),"")</f>
        <v/>
      </c>
      <c r="LA15" s="185"/>
      <c r="LB15" s="187" t="str">
        <f>IFERROR(INDEX(Results!S:S,MATCH($KW15,Results!$A:$A,0),1),"")</f>
        <v/>
      </c>
      <c r="LC15" s="118"/>
      <c r="LD15" s="119"/>
      <c r="LE15" s="119"/>
      <c r="LF15" s="119"/>
      <c r="LG15" s="119"/>
      <c r="LH15" s="119"/>
      <c r="LI15" s="119"/>
      <c r="LJ15" s="119"/>
      <c r="LK15" s="119"/>
      <c r="LL15" s="119"/>
      <c r="LM15" s="119"/>
      <c r="LN15" s="119"/>
      <c r="LO15" s="119"/>
      <c r="LP15" s="119"/>
      <c r="LQ15" s="119"/>
      <c r="LR15" s="119"/>
      <c r="LS15" s="119"/>
      <c r="LT15" s="119"/>
      <c r="LU15" s="120"/>
      <c r="LV15" s="121"/>
      <c r="LW15" s="122"/>
      <c r="LX15" s="123"/>
      <c r="LY15" s="124"/>
      <c r="LZ15" s="179"/>
      <c r="MA15" s="179" t="str">
        <f>IFERROR(IF(INDEX(Results!O:O,MATCH($KW15,Results!$A:$A,0),1)=0,"",INDEX(Results!O:O,MATCH($KW15,Results!$A:$A,0),1)),"")</f>
        <v/>
      </c>
      <c r="MG15" s="181" t="str">
        <f>IFERROR(INDEX(Results!P:P,MATCH($ME15,Results!$A:$A,0),1),"")</f>
        <v/>
      </c>
      <c r="MH15" s="184" t="str">
        <f>IFERROR(INDEX(Results!Q:Q,MATCH($ME15,Results!$A:$A,0),1),"")</f>
        <v/>
      </c>
      <c r="MI15" s="185"/>
      <c r="MJ15" s="187" t="str">
        <f>IFERROR(INDEX(Results!S:S,MATCH($ME15,Results!$A:$A,0),1),"")</f>
        <v/>
      </c>
      <c r="MK15" s="118"/>
      <c r="ML15" s="119"/>
      <c r="MM15" s="119"/>
      <c r="MN15" s="119"/>
      <c r="MO15" s="119"/>
      <c r="MP15" s="119"/>
      <c r="MQ15" s="119"/>
      <c r="MR15" s="119"/>
      <c r="MS15" s="119"/>
      <c r="MT15" s="119"/>
      <c r="MU15" s="119"/>
      <c r="MV15" s="119"/>
      <c r="MW15" s="119"/>
      <c r="MX15" s="119"/>
      <c r="MY15" s="119"/>
      <c r="MZ15" s="119"/>
      <c r="NA15" s="119"/>
      <c r="NB15" s="119"/>
      <c r="NC15" s="120"/>
      <c r="ND15" s="121"/>
      <c r="NE15" s="122"/>
      <c r="NF15" s="123"/>
      <c r="NG15" s="124"/>
      <c r="NH15" s="179"/>
      <c r="NI15" s="179" t="str">
        <f>IFERROR(IF(INDEX(Results!O:O,MATCH($ME15,Results!$A:$A,0),1)=0,"",INDEX(Results!O:O,MATCH($ME15,Results!$A:$A,0),1)),"")</f>
        <v/>
      </c>
      <c r="NO15" s="189" t="str">
        <f>IFERROR(INDEX(Results!P:P,MATCH($NM15,Results!$A:$A,0),1),"")</f>
        <v/>
      </c>
      <c r="NP15" s="192" t="str">
        <f>IFERROR(INDEX(Results!Q:Q,MATCH($NM15,Results!$A:$A,0),1),"")</f>
        <v/>
      </c>
      <c r="NQ15" s="193"/>
      <c r="NR15" s="195" t="str">
        <f>IFERROR(INDEX(Results!S:S,MATCH($NM15,Results!$A:$A,0),1),"")</f>
        <v/>
      </c>
      <c r="NS15" s="118"/>
      <c r="NT15" s="119"/>
      <c r="NU15" s="119"/>
      <c r="NV15" s="119"/>
      <c r="NW15" s="119"/>
      <c r="NX15" s="119"/>
      <c r="NY15" s="119"/>
      <c r="NZ15" s="119"/>
      <c r="OA15" s="119"/>
      <c r="OB15" s="119"/>
      <c r="OC15" s="119"/>
      <c r="OD15" s="119"/>
      <c r="OE15" s="119"/>
      <c r="OF15" s="119"/>
      <c r="OG15" s="119"/>
      <c r="OH15" s="119"/>
      <c r="OI15" s="119"/>
      <c r="OJ15" s="119"/>
      <c r="OK15" s="120"/>
      <c r="OL15" s="121"/>
      <c r="OM15" s="122"/>
      <c r="ON15" s="123"/>
      <c r="OO15" s="124"/>
      <c r="OP15" s="179"/>
      <c r="OQ15" s="179" t="str">
        <f>IFERROR(IF(INDEX(Results!O:O,MATCH($NM15,Results!$A:$A,0),1)=0,"",INDEX(Results!O:O,MATCH($NM15,Results!$A:$A,0),1)),"")</f>
        <v/>
      </c>
    </row>
    <row r="16" spans="1:407" ht="24" customHeight="1" x14ac:dyDescent="0.25">
      <c r="A16">
        <f>A14</f>
        <v>1</v>
      </c>
      <c r="B16">
        <f>B14+1</f>
        <v>4</v>
      </c>
      <c r="C16" t="str">
        <f t="shared" si="0"/>
        <v>14</v>
      </c>
      <c r="E16" s="180">
        <f>IFERROR(INDEX(Results!P:P,MATCH($C16,Results!$A:$A,0),1),"")</f>
        <v>60</v>
      </c>
      <c r="F16" s="182" t="str">
        <f>IFERROR(INDEX(Results!Q:Q,MATCH($C16,Results!$A:$A,0),1),"")</f>
        <v>Freya Davie</v>
      </c>
      <c r="G16" s="183"/>
      <c r="H16" s="186" t="str">
        <f>IFERROR(INDEX(Results!S:S,MATCH($C16,Results!$A:$A,0),1),"")</f>
        <v xml:space="preserve">Gumdale </v>
      </c>
      <c r="I16" s="118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20"/>
      <c r="AB16" s="121"/>
      <c r="AC16" s="122"/>
      <c r="AD16" s="123"/>
      <c r="AE16" s="124"/>
      <c r="AF16" s="178"/>
      <c r="AG16" s="178" t="str">
        <f>IFERROR(IF(INDEX(Results!O:O,MATCH($C16,Results!$A:$A,0),1)=0,"",INDEX(Results!O:O,MATCH($C16,Results!$A:$A,0),1)),"")</f>
        <v/>
      </c>
      <c r="AI16">
        <f>AI14</f>
        <v>2</v>
      </c>
      <c r="AJ16">
        <f>AJ14+1</f>
        <v>4</v>
      </c>
      <c r="AK16" t="str">
        <f t="shared" ref="AK16" si="23">AI16&amp;AJ16</f>
        <v>24</v>
      </c>
      <c r="AM16" s="180">
        <f>IFERROR(INDEX(Results!P:P,MATCH($AK16,Results!$A:$A,0),1),"")</f>
        <v>56</v>
      </c>
      <c r="AN16" s="182" t="str">
        <f>IFERROR(INDEX(Results!Q:Q,MATCH($AK16,Results!$A:$A,0),1),"")</f>
        <v>Camryn Keag</v>
      </c>
      <c r="AO16" s="183"/>
      <c r="AP16" s="186" t="str">
        <f>IFERROR(INDEX(Results!S:S,MATCH($AK16,Results!$A:$A,0),1),"")</f>
        <v xml:space="preserve">Redlands </v>
      </c>
      <c r="AQ16" s="118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20"/>
      <c r="BJ16" s="121"/>
      <c r="BK16" s="122"/>
      <c r="BL16" s="123"/>
      <c r="BM16" s="124"/>
      <c r="BN16" s="178"/>
      <c r="BO16" s="178" t="str">
        <f>IFERROR(IF(INDEX(Results!O:O,MATCH($AK16,Results!$A:$A,0),1)=0,"",INDEX(Results!O:O,MATCH($AK16,Results!$A:$A,0),1)),"")</f>
        <v/>
      </c>
      <c r="BQ16">
        <f>BQ14</f>
        <v>3</v>
      </c>
      <c r="BR16">
        <f>BR14+1</f>
        <v>4</v>
      </c>
      <c r="BS16" t="str">
        <f t="shared" ref="BS16" si="24">BQ16&amp;BR16</f>
        <v>34</v>
      </c>
      <c r="BU16" s="180">
        <f>IFERROR(INDEX(Results!P:P,MATCH($BS16,Results!$A:$A,0),1),"")</f>
        <v>23</v>
      </c>
      <c r="BV16" s="182" t="str">
        <f>IFERROR(INDEX(Results!Q:Q,MATCH($BS16,Results!$A:$A,0),1),"")</f>
        <v>Amity Broadbent</v>
      </c>
      <c r="BW16" s="183"/>
      <c r="BX16" s="186" t="str">
        <f>IFERROR(INDEX(Results!S:S,MATCH($BS16,Results!$A:$A,0),1),"")</f>
        <v xml:space="preserve">Redlands </v>
      </c>
      <c r="BY16" s="118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20"/>
      <c r="CR16" s="121"/>
      <c r="CS16" s="122"/>
      <c r="CT16" s="123"/>
      <c r="CU16" s="124"/>
      <c r="CV16" s="178"/>
      <c r="CW16" s="178" t="str">
        <f>IFERROR(IF(INDEX(Results!O:O,MATCH($BS16,Results!$A:$A,0),1)=0,"",INDEX(Results!O:O,MATCH($BS16,Results!$A:$A,0),1)),"")</f>
        <v/>
      </c>
      <c r="CY16">
        <f>CY14</f>
        <v>4</v>
      </c>
      <c r="CZ16">
        <f>CZ14+1</f>
        <v>4</v>
      </c>
      <c r="DA16" t="str">
        <f t="shared" ref="DA16" si="25">CY16&amp;CZ16</f>
        <v>44</v>
      </c>
      <c r="DC16" s="180">
        <f>IFERROR(INDEX(Results!P:P,MATCH($DA16,Results!$A:$A,0),1),"")</f>
        <v>5</v>
      </c>
      <c r="DD16" s="182" t="str">
        <f>IFERROR(INDEX(Results!Q:Q,MATCH($DA16,Results!$A:$A,0),1),"")</f>
        <v>Alexis Cross</v>
      </c>
      <c r="DE16" s="183"/>
      <c r="DF16" s="186" t="str">
        <f>IFERROR(INDEX(Results!S:S,MATCH($DA16,Results!$A:$A,0),1),"")</f>
        <v xml:space="preserve">Darra Oxley </v>
      </c>
      <c r="DG16" s="118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20"/>
      <c r="DZ16" s="121"/>
      <c r="EA16" s="122"/>
      <c r="EB16" s="123"/>
      <c r="EC16" s="124"/>
      <c r="ED16" s="178"/>
      <c r="EE16" s="178" t="str">
        <f>IFERROR(IF(INDEX(Results!O:O,MATCH($DA16,Results!$A:$A,0),1)=0,"",INDEX(Results!O:O,MATCH($DA16,Results!$A:$A,0),1)),"")</f>
        <v/>
      </c>
      <c r="EG16">
        <f>EG14</f>
        <v>5</v>
      </c>
      <c r="EH16">
        <f>EH14+1</f>
        <v>4</v>
      </c>
      <c r="EI16" t="str">
        <f t="shared" ref="EI16" si="26">EG16&amp;EH16</f>
        <v>54</v>
      </c>
      <c r="EK16" s="180">
        <f>IFERROR(INDEX(Results!P:P,MATCH($EI16,Results!$A:$A,0),1),"")</f>
        <v>65</v>
      </c>
      <c r="EL16" s="182" t="str">
        <f>IFERROR(INDEX(Results!Q:Q,MATCH($EI16,Results!$A:$A,0),1),"")</f>
        <v>Georgie Drane</v>
      </c>
      <c r="EM16" s="183"/>
      <c r="EN16" s="186" t="str">
        <f>IFERROR(INDEX(Results!S:S,MATCH($EI16,Results!$A:$A,0),1),"")</f>
        <v>Moggill</v>
      </c>
      <c r="EO16" s="118"/>
      <c r="EP16" s="119"/>
      <c r="EQ16" s="119"/>
      <c r="ER16" s="119"/>
      <c r="ES16" s="119"/>
      <c r="ET16" s="119"/>
      <c r="EU16" s="119"/>
      <c r="EV16" s="119"/>
      <c r="EW16" s="119"/>
      <c r="EX16" s="119"/>
      <c r="EY16" s="119"/>
      <c r="EZ16" s="119"/>
      <c r="FA16" s="119"/>
      <c r="FB16" s="119"/>
      <c r="FC16" s="119"/>
      <c r="FD16" s="119"/>
      <c r="FE16" s="119"/>
      <c r="FF16" s="119"/>
      <c r="FG16" s="120"/>
      <c r="FH16" s="121"/>
      <c r="FI16" s="122"/>
      <c r="FJ16" s="123"/>
      <c r="FK16" s="124"/>
      <c r="FL16" s="178"/>
      <c r="FM16" s="178" t="str">
        <f>IFERROR(IF(INDEX(Results!O:O,MATCH($EI16,Results!$A:$A,0),1)=0,"",INDEX(Results!O:O,MATCH($EI16,Results!$A:$A,0),1)),"")</f>
        <v/>
      </c>
      <c r="FO16">
        <f>FO14</f>
        <v>6</v>
      </c>
      <c r="FP16">
        <f>FP14+1</f>
        <v>4</v>
      </c>
      <c r="FQ16" t="str">
        <f t="shared" ref="FQ16" si="27">FO16&amp;FP16</f>
        <v>64</v>
      </c>
      <c r="FS16" s="180">
        <f>IFERROR(INDEX(Results!P:P,MATCH($FQ16,Results!$A:$A,0),1),"")</f>
        <v>83</v>
      </c>
      <c r="FT16" s="182" t="str">
        <f>IFERROR(INDEX(Results!Q:Q,MATCH($FQ16,Results!$A:$A,0),1),"")</f>
        <v>Mia Jensen</v>
      </c>
      <c r="FU16" s="183"/>
      <c r="FV16" s="186" t="str">
        <f>IFERROR(INDEX(Results!S:S,MATCH($FQ16,Results!$A:$A,0),1),"")</f>
        <v xml:space="preserve">Greenbank </v>
      </c>
      <c r="FW16" s="118"/>
      <c r="FX16" s="119"/>
      <c r="FY16" s="119"/>
      <c r="FZ16" s="119"/>
      <c r="GA16" s="119"/>
      <c r="GB16" s="119"/>
      <c r="GC16" s="119"/>
      <c r="GD16" s="119"/>
      <c r="GE16" s="119"/>
      <c r="GF16" s="119"/>
      <c r="GG16" s="119"/>
      <c r="GH16" s="119"/>
      <c r="GI16" s="119"/>
      <c r="GJ16" s="119"/>
      <c r="GK16" s="119"/>
      <c r="GL16" s="119"/>
      <c r="GM16" s="119"/>
      <c r="GN16" s="119"/>
      <c r="GO16" s="120"/>
      <c r="GP16" s="121"/>
      <c r="GQ16" s="122"/>
      <c r="GR16" s="123"/>
      <c r="GS16" s="124"/>
      <c r="GT16" s="178"/>
      <c r="GU16" s="178" t="str">
        <f>IFERROR(IF(INDEX(Results!O:O,MATCH($FQ16,Results!$A:$A,0),1)=0,"",INDEX(Results!O:O,MATCH($FQ16,Results!$A:$A,0),1)),"")</f>
        <v/>
      </c>
      <c r="GW16">
        <f>GW14</f>
        <v>7</v>
      </c>
      <c r="GX16">
        <f>GX14+1</f>
        <v>4</v>
      </c>
      <c r="GY16" t="str">
        <f t="shared" ref="GY16" si="28">GW16&amp;GX16</f>
        <v>74</v>
      </c>
      <c r="HA16" s="180">
        <f>IFERROR(INDEX(Results!P:P,MATCH($GY16,Results!$A:$A,0),1),"")</f>
        <v>53</v>
      </c>
      <c r="HB16" s="182" t="str">
        <f>IFERROR(INDEX(Results!Q:Q,MATCH($GY16,Results!$A:$A,0),1),"")</f>
        <v>Charli Benefield</v>
      </c>
      <c r="HC16" s="183"/>
      <c r="HD16" s="186" t="str">
        <f>IFERROR(INDEX(Results!S:S,MATCH($GY16,Results!$A:$A,0),1),"")</f>
        <v xml:space="preserve">Darra Oxley </v>
      </c>
      <c r="HE16" s="118"/>
      <c r="HF16" s="119"/>
      <c r="HG16" s="119"/>
      <c r="HH16" s="119"/>
      <c r="HI16" s="119"/>
      <c r="HJ16" s="119"/>
      <c r="HK16" s="119"/>
      <c r="HL16" s="119"/>
      <c r="HM16" s="119"/>
      <c r="HN16" s="119"/>
      <c r="HO16" s="119"/>
      <c r="HP16" s="119"/>
      <c r="HQ16" s="119"/>
      <c r="HR16" s="119"/>
      <c r="HS16" s="119"/>
      <c r="HT16" s="119"/>
      <c r="HU16" s="119"/>
      <c r="HV16" s="119"/>
      <c r="HW16" s="120"/>
      <c r="HX16" s="121"/>
      <c r="HY16" s="122"/>
      <c r="HZ16" s="123"/>
      <c r="IA16" s="124"/>
      <c r="IB16" s="178"/>
      <c r="IC16" s="178" t="str">
        <f>IFERROR(IF(INDEX(Results!O:O,MATCH($GY16,Results!$A:$A,0),1)=0,"",INDEX(Results!O:O,MATCH($GY16,Results!$A:$A,0),1)),"")</f>
        <v/>
      </c>
      <c r="IE16">
        <f>IE14</f>
        <v>8</v>
      </c>
      <c r="IF16">
        <f>IF14+1</f>
        <v>4</v>
      </c>
      <c r="IG16" t="str">
        <f t="shared" ref="IG16" si="29">IE16&amp;IF16</f>
        <v>84</v>
      </c>
      <c r="II16" s="180" t="str">
        <f>IFERROR(INDEX(Results!P:P,MATCH($IG16,Results!$A:$A,0),1),"")</f>
        <v/>
      </c>
      <c r="IJ16" s="182" t="str">
        <f>IFERROR(INDEX(Results!Q:Q,MATCH($IG16,Results!$A:$A,0),1),"")</f>
        <v/>
      </c>
      <c r="IK16" s="183"/>
      <c r="IL16" s="186" t="str">
        <f>IFERROR(INDEX(Results!S:S,MATCH($IG16,Results!$A:$A,0),1),"")</f>
        <v/>
      </c>
      <c r="IM16" s="118"/>
      <c r="IN16" s="119"/>
      <c r="IO16" s="119"/>
      <c r="IP16" s="119"/>
      <c r="IQ16" s="119"/>
      <c r="IR16" s="119"/>
      <c r="IS16" s="119"/>
      <c r="IT16" s="119"/>
      <c r="IU16" s="119"/>
      <c r="IV16" s="119"/>
      <c r="IW16" s="119"/>
      <c r="IX16" s="119"/>
      <c r="IY16" s="119"/>
      <c r="IZ16" s="119"/>
      <c r="JA16" s="119"/>
      <c r="JB16" s="119"/>
      <c r="JC16" s="119"/>
      <c r="JD16" s="119"/>
      <c r="JE16" s="120"/>
      <c r="JF16" s="121"/>
      <c r="JG16" s="122"/>
      <c r="JH16" s="123"/>
      <c r="JI16" s="124"/>
      <c r="JJ16" s="178"/>
      <c r="JK16" s="178" t="str">
        <f>IFERROR(IF(INDEX(Results!O:O,MATCH($IG16,Results!$A:$A,0),1)=0,"",INDEX(Results!O:O,MATCH($IG16,Results!$A:$A,0),1)),"")</f>
        <v/>
      </c>
      <c r="JM16">
        <f>JM14</f>
        <v>9</v>
      </c>
      <c r="JN16">
        <f>JN14+1</f>
        <v>4</v>
      </c>
      <c r="JO16" t="str">
        <f t="shared" ref="JO16" si="30">JM16&amp;JN16</f>
        <v>94</v>
      </c>
      <c r="JQ16" s="180" t="str">
        <f>IFERROR(INDEX(Results!P:P,MATCH($JO16,Results!$A:$A,0),1),"")</f>
        <v/>
      </c>
      <c r="JR16" s="182" t="str">
        <f>IFERROR(INDEX(Results!Q:Q,MATCH($JO16,Results!$A:$A,0),1),"")</f>
        <v/>
      </c>
      <c r="JS16" s="183"/>
      <c r="JT16" s="186" t="str">
        <f>IFERROR(INDEX(Results!S:S,MATCH($JO16,Results!$A:$A,0),1),"")</f>
        <v/>
      </c>
      <c r="JU16" s="118"/>
      <c r="JV16" s="119"/>
      <c r="JW16" s="119"/>
      <c r="JX16" s="119"/>
      <c r="JY16" s="119"/>
      <c r="JZ16" s="119"/>
      <c r="KA16" s="119"/>
      <c r="KB16" s="119"/>
      <c r="KC16" s="119"/>
      <c r="KD16" s="119"/>
      <c r="KE16" s="119"/>
      <c r="KF16" s="119"/>
      <c r="KG16" s="119"/>
      <c r="KH16" s="119"/>
      <c r="KI16" s="119"/>
      <c r="KJ16" s="119"/>
      <c r="KK16" s="119"/>
      <c r="KL16" s="119"/>
      <c r="KM16" s="120"/>
      <c r="KN16" s="121"/>
      <c r="KO16" s="122"/>
      <c r="KP16" s="123"/>
      <c r="KQ16" s="124"/>
      <c r="KR16" s="178"/>
      <c r="KS16" s="178" t="str">
        <f>IFERROR(IF(INDEX(Results!O:O,MATCH($JO16,Results!$A:$A,0),1)=0,"",INDEX(Results!O:O,MATCH($JO16,Results!$A:$A,0),1)),"")</f>
        <v/>
      </c>
      <c r="KU16">
        <f>KU14</f>
        <v>10</v>
      </c>
      <c r="KV16">
        <f>KV14+1</f>
        <v>4</v>
      </c>
      <c r="KW16" t="str">
        <f t="shared" ref="KW16" si="31">KU16&amp;KV16</f>
        <v>104</v>
      </c>
      <c r="KY16" s="180">
        <f>IFERROR(INDEX(Results!P:P,MATCH($KW16,Results!$A:$A,0),1),"")</f>
        <v>9</v>
      </c>
      <c r="KZ16" s="182" t="str">
        <f>IFERROR(INDEX(Results!Q:Q,MATCH($KW16,Results!$A:$A,0),1),"")</f>
        <v>Evie Mcconnell</v>
      </c>
      <c r="LA16" s="183"/>
      <c r="LB16" s="186" t="str">
        <f>IFERROR(INDEX(Results!S:S,MATCH($KW16,Results!$A:$A,0),1),"")</f>
        <v>Nerang</v>
      </c>
      <c r="LC16" s="118"/>
      <c r="LD16" s="119"/>
      <c r="LE16" s="119"/>
      <c r="LF16" s="119"/>
      <c r="LG16" s="119"/>
      <c r="LH16" s="119"/>
      <c r="LI16" s="119"/>
      <c r="LJ16" s="119"/>
      <c r="LK16" s="119"/>
      <c r="LL16" s="119"/>
      <c r="LM16" s="119"/>
      <c r="LN16" s="119"/>
      <c r="LO16" s="119"/>
      <c r="LP16" s="119"/>
      <c r="LQ16" s="119"/>
      <c r="LR16" s="119"/>
      <c r="LS16" s="119"/>
      <c r="LT16" s="119"/>
      <c r="LU16" s="120"/>
      <c r="LV16" s="121"/>
      <c r="LW16" s="122"/>
      <c r="LX16" s="123"/>
      <c r="LY16" s="124"/>
      <c r="LZ16" s="178"/>
      <c r="MA16" s="178" t="str">
        <f>IFERROR(IF(INDEX(Results!O:O,MATCH($KW16,Results!$A:$A,0),1)=0,"",INDEX(Results!O:O,MATCH($KW16,Results!$A:$A,0),1)),"")</f>
        <v/>
      </c>
      <c r="MC16">
        <f>MC14</f>
        <v>11</v>
      </c>
      <c r="MD16">
        <f>MD14+1</f>
        <v>4</v>
      </c>
      <c r="ME16" t="str">
        <f t="shared" ref="ME16" si="32">MC16&amp;MD16</f>
        <v>114</v>
      </c>
      <c r="MG16" s="180" t="str">
        <f>IFERROR(INDEX(Results!P:P,MATCH($ME16,Results!$A:$A,0),1),"")</f>
        <v/>
      </c>
      <c r="MH16" s="182" t="str">
        <f>IFERROR(INDEX(Results!Q:Q,MATCH($ME16,Results!$A:$A,0),1),"")</f>
        <v/>
      </c>
      <c r="MI16" s="183"/>
      <c r="MJ16" s="186" t="str">
        <f>IFERROR(INDEX(Results!S:S,MATCH($ME16,Results!$A:$A,0),1),"")</f>
        <v/>
      </c>
      <c r="MK16" s="118"/>
      <c r="ML16" s="119"/>
      <c r="MM16" s="119"/>
      <c r="MN16" s="119"/>
      <c r="MO16" s="119"/>
      <c r="MP16" s="119"/>
      <c r="MQ16" s="119"/>
      <c r="MR16" s="119"/>
      <c r="MS16" s="119"/>
      <c r="MT16" s="119"/>
      <c r="MU16" s="119"/>
      <c r="MV16" s="119"/>
      <c r="MW16" s="119"/>
      <c r="MX16" s="119"/>
      <c r="MY16" s="119"/>
      <c r="MZ16" s="119"/>
      <c r="NA16" s="119"/>
      <c r="NB16" s="119"/>
      <c r="NC16" s="120"/>
      <c r="ND16" s="121"/>
      <c r="NE16" s="122"/>
      <c r="NF16" s="123"/>
      <c r="NG16" s="124"/>
      <c r="NH16" s="178"/>
      <c r="NI16" s="178" t="str">
        <f>IFERROR(IF(INDEX(Results!O:O,MATCH($ME16,Results!$A:$A,0),1)=0,"",INDEX(Results!O:O,MATCH($ME16,Results!$A:$A,0),1)),"")</f>
        <v/>
      </c>
      <c r="NK16">
        <f>NK14</f>
        <v>12</v>
      </c>
      <c r="NL16">
        <f>NL14+1</f>
        <v>4</v>
      </c>
      <c r="NM16" t="str">
        <f t="shared" ref="NM16" si="33">NK16&amp;NL16</f>
        <v>124</v>
      </c>
      <c r="NO16" s="180">
        <f>IFERROR(INDEX(Results!P:P,MATCH($NM16,Results!$A:$A,0),1),"")</f>
        <v>10</v>
      </c>
      <c r="NP16" s="182" t="str">
        <f>IFERROR(INDEX(Results!Q:Q,MATCH($NM16,Results!$A:$A,0),1),"")</f>
        <v>Penny Neale</v>
      </c>
      <c r="NQ16" s="183"/>
      <c r="NR16" s="186" t="str">
        <f>IFERROR(INDEX(Results!S:S,MATCH($NM16,Results!$A:$A,0),1),"")</f>
        <v>Hendra</v>
      </c>
      <c r="NS16" s="118"/>
      <c r="NT16" s="119"/>
      <c r="NU16" s="119"/>
      <c r="NV16" s="119"/>
      <c r="NW16" s="119"/>
      <c r="NX16" s="119"/>
      <c r="NY16" s="119"/>
      <c r="NZ16" s="119"/>
      <c r="OA16" s="119"/>
      <c r="OB16" s="119"/>
      <c r="OC16" s="119"/>
      <c r="OD16" s="119"/>
      <c r="OE16" s="119"/>
      <c r="OF16" s="119"/>
      <c r="OG16" s="119"/>
      <c r="OH16" s="119"/>
      <c r="OI16" s="119"/>
      <c r="OJ16" s="119"/>
      <c r="OK16" s="120"/>
      <c r="OL16" s="121"/>
      <c r="OM16" s="122"/>
      <c r="ON16" s="123"/>
      <c r="OO16" s="124"/>
      <c r="OP16" s="178"/>
      <c r="OQ16" s="178" t="str">
        <f>IFERROR(IF(INDEX(Results!O:O,MATCH($NM16,Results!$A:$A,0),1)=0,"",INDEX(Results!O:O,MATCH($NM16,Results!$A:$A,0),1)),"")</f>
        <v/>
      </c>
    </row>
    <row r="17" spans="1:407" ht="24" customHeight="1" x14ac:dyDescent="0.25">
      <c r="E17" s="181"/>
      <c r="F17" s="184"/>
      <c r="G17" s="185"/>
      <c r="H17" s="187"/>
      <c r="I17" s="118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20"/>
      <c r="AB17" s="121"/>
      <c r="AC17" s="122"/>
      <c r="AD17" s="123"/>
      <c r="AE17" s="124"/>
      <c r="AF17" s="179"/>
      <c r="AG17" s="179"/>
      <c r="AM17" s="181"/>
      <c r="AN17" s="184"/>
      <c r="AO17" s="185"/>
      <c r="AP17" s="187"/>
      <c r="AQ17" s="118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20"/>
      <c r="BJ17" s="121"/>
      <c r="BK17" s="122"/>
      <c r="BL17" s="123"/>
      <c r="BM17" s="124"/>
      <c r="BN17" s="179"/>
      <c r="BO17" s="179"/>
      <c r="BU17" s="181" t="str">
        <f>IFERROR(INDEX(Results!P:P,MATCH($BS17,Results!$A:$A,0),1),"")</f>
        <v/>
      </c>
      <c r="BV17" s="184" t="str">
        <f>IFERROR(INDEX(Results!Q:Q,MATCH($BS17,Results!$A:$A,0),1),"")</f>
        <v/>
      </c>
      <c r="BW17" s="185"/>
      <c r="BX17" s="187" t="str">
        <f>IFERROR(INDEX(Results!S:S,MATCH($BS17,Results!$A:$A,0),1),"")</f>
        <v/>
      </c>
      <c r="BY17" s="118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19"/>
      <c r="CO17" s="119"/>
      <c r="CP17" s="119"/>
      <c r="CQ17" s="120"/>
      <c r="CR17" s="121"/>
      <c r="CS17" s="122"/>
      <c r="CT17" s="123"/>
      <c r="CU17" s="124"/>
      <c r="CV17" s="179"/>
      <c r="CW17" s="179" t="str">
        <f>IFERROR(IF(INDEX(Results!O:O,MATCH($BS17,Results!$A:$A,0),1)=0,"",INDEX(Results!O:O,MATCH($BS17,Results!$A:$A,0),1)),"")</f>
        <v/>
      </c>
      <c r="DC17" s="181" t="str">
        <f>IFERROR(INDEX(Results!P:P,MATCH($DA17,Results!$A:$A,0),1),"")</f>
        <v/>
      </c>
      <c r="DD17" s="184" t="str">
        <f>IFERROR(INDEX(Results!Q:Q,MATCH($DA17,Results!$A:$A,0),1),"")</f>
        <v/>
      </c>
      <c r="DE17" s="185"/>
      <c r="DF17" s="187" t="str">
        <f>IFERROR(INDEX(Results!S:S,MATCH($DA17,Results!$A:$A,0),1),"")</f>
        <v/>
      </c>
      <c r="DG17" s="118"/>
      <c r="DH17" s="119"/>
      <c r="DI17" s="119"/>
      <c r="DJ17" s="119"/>
      <c r="DK17" s="119"/>
      <c r="DL17" s="119"/>
      <c r="DM17" s="119"/>
      <c r="DN17" s="119"/>
      <c r="DO17" s="119"/>
      <c r="DP17" s="119"/>
      <c r="DQ17" s="119"/>
      <c r="DR17" s="119"/>
      <c r="DS17" s="119"/>
      <c r="DT17" s="119"/>
      <c r="DU17" s="119"/>
      <c r="DV17" s="119"/>
      <c r="DW17" s="119"/>
      <c r="DX17" s="119"/>
      <c r="DY17" s="120"/>
      <c r="DZ17" s="121"/>
      <c r="EA17" s="122"/>
      <c r="EB17" s="123"/>
      <c r="EC17" s="124"/>
      <c r="ED17" s="179"/>
      <c r="EE17" s="179" t="str">
        <f>IFERROR(IF(INDEX(Results!O:O,MATCH($DA17,Results!$A:$A,0),1)=0,"",INDEX(Results!O:O,MATCH($DA17,Results!$A:$A,0),1)),"")</f>
        <v/>
      </c>
      <c r="EK17" s="181" t="str">
        <f>IFERROR(INDEX(Results!P:P,MATCH($EI17,Results!$A:$A,0),1),"")</f>
        <v/>
      </c>
      <c r="EL17" s="184" t="str">
        <f>IFERROR(INDEX(Results!Q:Q,MATCH($EI17,Results!$A:$A,0),1),"")</f>
        <v/>
      </c>
      <c r="EM17" s="185"/>
      <c r="EN17" s="187" t="str">
        <f>IFERROR(INDEX(Results!S:S,MATCH($EI17,Results!$A:$A,0),1),"")</f>
        <v/>
      </c>
      <c r="EO17" s="118"/>
      <c r="EP17" s="119"/>
      <c r="EQ17" s="119"/>
      <c r="ER17" s="119"/>
      <c r="ES17" s="119"/>
      <c r="ET17" s="119"/>
      <c r="EU17" s="119"/>
      <c r="EV17" s="119"/>
      <c r="EW17" s="119"/>
      <c r="EX17" s="119"/>
      <c r="EY17" s="119"/>
      <c r="EZ17" s="119"/>
      <c r="FA17" s="119"/>
      <c r="FB17" s="119"/>
      <c r="FC17" s="119"/>
      <c r="FD17" s="119"/>
      <c r="FE17" s="119"/>
      <c r="FF17" s="119"/>
      <c r="FG17" s="120"/>
      <c r="FH17" s="121"/>
      <c r="FI17" s="122"/>
      <c r="FJ17" s="123"/>
      <c r="FK17" s="124"/>
      <c r="FL17" s="179"/>
      <c r="FM17" s="179" t="str">
        <f>IFERROR(IF(INDEX(Results!O:O,MATCH($EI17,Results!$A:$A,0),1)=0,"",INDEX(Results!O:O,MATCH($EI17,Results!$A:$A,0),1)),"")</f>
        <v/>
      </c>
      <c r="FS17" s="181" t="str">
        <f>IFERROR(INDEX(Results!P:P,MATCH($FQ17,Results!$A:$A,0),1),"")</f>
        <v/>
      </c>
      <c r="FT17" s="184" t="str">
        <f>IFERROR(INDEX(Results!Q:Q,MATCH($FQ17,Results!$A:$A,0),1),"")</f>
        <v/>
      </c>
      <c r="FU17" s="185"/>
      <c r="FV17" s="187" t="str">
        <f>IFERROR(INDEX(Results!S:S,MATCH($FQ17,Results!$A:$A,0),1),"")</f>
        <v/>
      </c>
      <c r="FW17" s="118"/>
      <c r="FX17" s="119"/>
      <c r="FY17" s="119"/>
      <c r="FZ17" s="119"/>
      <c r="GA17" s="119"/>
      <c r="GB17" s="119"/>
      <c r="GC17" s="119"/>
      <c r="GD17" s="119"/>
      <c r="GE17" s="119"/>
      <c r="GF17" s="119"/>
      <c r="GG17" s="119"/>
      <c r="GH17" s="119"/>
      <c r="GI17" s="119"/>
      <c r="GJ17" s="119"/>
      <c r="GK17" s="119"/>
      <c r="GL17" s="119"/>
      <c r="GM17" s="119"/>
      <c r="GN17" s="119"/>
      <c r="GO17" s="120"/>
      <c r="GP17" s="121"/>
      <c r="GQ17" s="122"/>
      <c r="GR17" s="123"/>
      <c r="GS17" s="124"/>
      <c r="GT17" s="179"/>
      <c r="GU17" s="179" t="str">
        <f>IFERROR(IF(INDEX(Results!O:O,MATCH($FQ17,Results!$A:$A,0),1)=0,"",INDEX(Results!O:O,MATCH($FQ17,Results!$A:$A,0),1)),"")</f>
        <v/>
      </c>
      <c r="HA17" s="181" t="str">
        <f>IFERROR(INDEX(Results!P:P,MATCH($GY17,Results!$A:$A,0),1),"")</f>
        <v/>
      </c>
      <c r="HB17" s="184" t="str">
        <f>IFERROR(INDEX(Results!Q:Q,MATCH($GY17,Results!$A:$A,0),1),"")</f>
        <v/>
      </c>
      <c r="HC17" s="185"/>
      <c r="HD17" s="187" t="str">
        <f>IFERROR(INDEX(Results!S:S,MATCH($GY17,Results!$A:$A,0),1),"")</f>
        <v/>
      </c>
      <c r="HE17" s="118"/>
      <c r="HF17" s="119"/>
      <c r="HG17" s="119"/>
      <c r="HH17" s="119"/>
      <c r="HI17" s="119"/>
      <c r="HJ17" s="119"/>
      <c r="HK17" s="119"/>
      <c r="HL17" s="119"/>
      <c r="HM17" s="119"/>
      <c r="HN17" s="119"/>
      <c r="HO17" s="119"/>
      <c r="HP17" s="119"/>
      <c r="HQ17" s="119"/>
      <c r="HR17" s="119"/>
      <c r="HS17" s="119"/>
      <c r="HT17" s="119"/>
      <c r="HU17" s="119"/>
      <c r="HV17" s="119"/>
      <c r="HW17" s="120"/>
      <c r="HX17" s="121"/>
      <c r="HY17" s="122"/>
      <c r="HZ17" s="123"/>
      <c r="IA17" s="124"/>
      <c r="IB17" s="179"/>
      <c r="IC17" s="179" t="str">
        <f>IFERROR(IF(INDEX(Results!O:O,MATCH($GY17,Results!$A:$A,0),1)=0,"",INDEX(Results!O:O,MATCH($GY17,Results!$A:$A,0),1)),"")</f>
        <v/>
      </c>
      <c r="II17" s="181" t="str">
        <f>IFERROR(INDEX(Results!P:P,MATCH($IG17,Results!$A:$A,0),1),"")</f>
        <v/>
      </c>
      <c r="IJ17" s="184" t="str">
        <f>IFERROR(INDEX(Results!Q:Q,MATCH($IG17,Results!$A:$A,0),1),"")</f>
        <v/>
      </c>
      <c r="IK17" s="185"/>
      <c r="IL17" s="187" t="str">
        <f>IFERROR(INDEX(Results!S:S,MATCH($IG17,Results!$A:$A,0),1),"")</f>
        <v/>
      </c>
      <c r="IM17" s="118"/>
      <c r="IN17" s="119"/>
      <c r="IO17" s="119"/>
      <c r="IP17" s="119"/>
      <c r="IQ17" s="119"/>
      <c r="IR17" s="119"/>
      <c r="IS17" s="119"/>
      <c r="IT17" s="119"/>
      <c r="IU17" s="119"/>
      <c r="IV17" s="119"/>
      <c r="IW17" s="119"/>
      <c r="IX17" s="119"/>
      <c r="IY17" s="119"/>
      <c r="IZ17" s="119"/>
      <c r="JA17" s="119"/>
      <c r="JB17" s="119"/>
      <c r="JC17" s="119"/>
      <c r="JD17" s="119"/>
      <c r="JE17" s="120"/>
      <c r="JF17" s="121"/>
      <c r="JG17" s="122"/>
      <c r="JH17" s="123"/>
      <c r="JI17" s="124"/>
      <c r="JJ17" s="179"/>
      <c r="JK17" s="179" t="str">
        <f>IFERROR(IF(INDEX(Results!O:O,MATCH($IG17,Results!$A:$A,0),1)=0,"",INDEX(Results!O:O,MATCH($IG17,Results!$A:$A,0),1)),"")</f>
        <v/>
      </c>
      <c r="JQ17" s="181" t="str">
        <f>IFERROR(INDEX(Results!P:P,MATCH($JO17,Results!$A:$A,0),1),"")</f>
        <v/>
      </c>
      <c r="JR17" s="184" t="str">
        <f>IFERROR(INDEX(Results!Q:Q,MATCH($JO17,Results!$A:$A,0),1),"")</f>
        <v/>
      </c>
      <c r="JS17" s="185"/>
      <c r="JT17" s="187" t="str">
        <f>IFERROR(INDEX(Results!S:S,MATCH($JO17,Results!$A:$A,0),1),"")</f>
        <v/>
      </c>
      <c r="JU17" s="118"/>
      <c r="JV17" s="119"/>
      <c r="JW17" s="119"/>
      <c r="JX17" s="119"/>
      <c r="JY17" s="119"/>
      <c r="JZ17" s="119"/>
      <c r="KA17" s="119"/>
      <c r="KB17" s="119"/>
      <c r="KC17" s="119"/>
      <c r="KD17" s="119"/>
      <c r="KE17" s="119"/>
      <c r="KF17" s="119"/>
      <c r="KG17" s="119"/>
      <c r="KH17" s="119"/>
      <c r="KI17" s="119"/>
      <c r="KJ17" s="119"/>
      <c r="KK17" s="119"/>
      <c r="KL17" s="119"/>
      <c r="KM17" s="120"/>
      <c r="KN17" s="121"/>
      <c r="KO17" s="122"/>
      <c r="KP17" s="123"/>
      <c r="KQ17" s="124"/>
      <c r="KR17" s="179"/>
      <c r="KS17" s="179" t="str">
        <f>IFERROR(IF(INDEX(Results!O:O,MATCH($JO17,Results!$A:$A,0),1)=0,"",INDEX(Results!O:O,MATCH($JO17,Results!$A:$A,0),1)),"")</f>
        <v/>
      </c>
      <c r="KY17" s="181" t="str">
        <f>IFERROR(INDEX(Results!P:P,MATCH($KW17,Results!$A:$A,0),1),"")</f>
        <v/>
      </c>
      <c r="KZ17" s="184" t="str">
        <f>IFERROR(INDEX(Results!Q:Q,MATCH($KW17,Results!$A:$A,0),1),"")</f>
        <v/>
      </c>
      <c r="LA17" s="185"/>
      <c r="LB17" s="187" t="str">
        <f>IFERROR(INDEX(Results!S:S,MATCH($KW17,Results!$A:$A,0),1),"")</f>
        <v/>
      </c>
      <c r="LC17" s="118"/>
      <c r="LD17" s="119"/>
      <c r="LE17" s="119"/>
      <c r="LF17" s="119"/>
      <c r="LG17" s="119"/>
      <c r="LH17" s="119"/>
      <c r="LI17" s="119"/>
      <c r="LJ17" s="119"/>
      <c r="LK17" s="119"/>
      <c r="LL17" s="119"/>
      <c r="LM17" s="119"/>
      <c r="LN17" s="119"/>
      <c r="LO17" s="119"/>
      <c r="LP17" s="119"/>
      <c r="LQ17" s="119"/>
      <c r="LR17" s="119"/>
      <c r="LS17" s="119"/>
      <c r="LT17" s="119"/>
      <c r="LU17" s="120"/>
      <c r="LV17" s="121"/>
      <c r="LW17" s="122"/>
      <c r="LX17" s="123"/>
      <c r="LY17" s="124"/>
      <c r="LZ17" s="179"/>
      <c r="MA17" s="179" t="str">
        <f>IFERROR(IF(INDEX(Results!O:O,MATCH($KW17,Results!$A:$A,0),1)=0,"",INDEX(Results!O:O,MATCH($KW17,Results!$A:$A,0),1)),"")</f>
        <v/>
      </c>
      <c r="MG17" s="181" t="str">
        <f>IFERROR(INDEX(Results!P:P,MATCH($ME17,Results!$A:$A,0),1),"")</f>
        <v/>
      </c>
      <c r="MH17" s="184" t="str">
        <f>IFERROR(INDEX(Results!Q:Q,MATCH($ME17,Results!$A:$A,0),1),"")</f>
        <v/>
      </c>
      <c r="MI17" s="185"/>
      <c r="MJ17" s="187" t="str">
        <f>IFERROR(INDEX(Results!S:S,MATCH($ME17,Results!$A:$A,0),1),"")</f>
        <v/>
      </c>
      <c r="MK17" s="118"/>
      <c r="ML17" s="119"/>
      <c r="MM17" s="119"/>
      <c r="MN17" s="119"/>
      <c r="MO17" s="119"/>
      <c r="MP17" s="119"/>
      <c r="MQ17" s="119"/>
      <c r="MR17" s="119"/>
      <c r="MS17" s="119"/>
      <c r="MT17" s="119"/>
      <c r="MU17" s="119"/>
      <c r="MV17" s="119"/>
      <c r="MW17" s="119"/>
      <c r="MX17" s="119"/>
      <c r="MY17" s="119"/>
      <c r="MZ17" s="119"/>
      <c r="NA17" s="119"/>
      <c r="NB17" s="119"/>
      <c r="NC17" s="120"/>
      <c r="ND17" s="121"/>
      <c r="NE17" s="122"/>
      <c r="NF17" s="123"/>
      <c r="NG17" s="124"/>
      <c r="NH17" s="179"/>
      <c r="NI17" s="179" t="str">
        <f>IFERROR(IF(INDEX(Results!O:O,MATCH($ME17,Results!$A:$A,0),1)=0,"",INDEX(Results!O:O,MATCH($ME17,Results!$A:$A,0),1)),"")</f>
        <v/>
      </c>
      <c r="NO17" s="181" t="str">
        <f>IFERROR(INDEX(Results!P:P,MATCH($NM17,Results!$A:$A,0),1),"")</f>
        <v/>
      </c>
      <c r="NP17" s="184" t="str">
        <f>IFERROR(INDEX(Results!Q:Q,MATCH($NM17,Results!$A:$A,0),1),"")</f>
        <v/>
      </c>
      <c r="NQ17" s="185"/>
      <c r="NR17" s="187" t="str">
        <f>IFERROR(INDEX(Results!S:S,MATCH($NM17,Results!$A:$A,0),1),"")</f>
        <v/>
      </c>
      <c r="NS17" s="118"/>
      <c r="NT17" s="119"/>
      <c r="NU17" s="119"/>
      <c r="NV17" s="119"/>
      <c r="NW17" s="119"/>
      <c r="NX17" s="119"/>
      <c r="NY17" s="119"/>
      <c r="NZ17" s="119"/>
      <c r="OA17" s="119"/>
      <c r="OB17" s="119"/>
      <c r="OC17" s="119"/>
      <c r="OD17" s="119"/>
      <c r="OE17" s="119"/>
      <c r="OF17" s="119"/>
      <c r="OG17" s="119"/>
      <c r="OH17" s="119"/>
      <c r="OI17" s="119"/>
      <c r="OJ17" s="119"/>
      <c r="OK17" s="120"/>
      <c r="OL17" s="121"/>
      <c r="OM17" s="122"/>
      <c r="ON17" s="123"/>
      <c r="OO17" s="124"/>
      <c r="OP17" s="179"/>
      <c r="OQ17" s="179" t="str">
        <f>IFERROR(IF(INDEX(Results!O:O,MATCH($NM17,Results!$A:$A,0),1)=0,"",INDEX(Results!O:O,MATCH($NM17,Results!$A:$A,0),1)),"")</f>
        <v/>
      </c>
    </row>
    <row r="18" spans="1:407" ht="24" customHeight="1" x14ac:dyDescent="0.25">
      <c r="A18">
        <f>A16</f>
        <v>1</v>
      </c>
      <c r="B18">
        <f>B16+1</f>
        <v>5</v>
      </c>
      <c r="C18" t="str">
        <f t="shared" si="0"/>
        <v>15</v>
      </c>
      <c r="E18" s="188">
        <f>IFERROR(INDEX(Results!P:P,MATCH($C18,Results!$A:$A,0),1),"")</f>
        <v>87</v>
      </c>
      <c r="F18" s="190" t="str">
        <f>IFERROR(INDEX(Results!Q:Q,MATCH($C18,Results!$A:$A,0),1),"")</f>
        <v>Zoe Statham</v>
      </c>
      <c r="G18" s="191"/>
      <c r="H18" s="194">
        <f>IFERROR(INDEX(Results!S:S,MATCH($C18,Results!$A:$A,0),1),"")</f>
        <v>0</v>
      </c>
      <c r="I18" s="118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20"/>
      <c r="AB18" s="121"/>
      <c r="AC18" s="122"/>
      <c r="AD18" s="123"/>
      <c r="AE18" s="124"/>
      <c r="AF18" s="178"/>
      <c r="AG18" s="178" t="str">
        <f>IFERROR(IF(INDEX(Results!O:O,MATCH($C18,Results!$A:$A,0),1)=0,"",INDEX(Results!O:O,MATCH($C18,Results!$A:$A,0),1)),"")</f>
        <v/>
      </c>
      <c r="AI18">
        <f>AI16</f>
        <v>2</v>
      </c>
      <c r="AJ18">
        <f>AJ16+1</f>
        <v>5</v>
      </c>
      <c r="AK18" t="str">
        <f t="shared" ref="AK18" si="34">AI18&amp;AJ18</f>
        <v>25</v>
      </c>
      <c r="AM18" s="180">
        <f>IFERROR(INDEX(Results!P:P,MATCH($AK18,Results!$A:$A,0),1),"")</f>
        <v>78</v>
      </c>
      <c r="AN18" s="182" t="str">
        <f>IFERROR(INDEX(Results!Q:Q,MATCH($AK18,Results!$A:$A,0),1),"")</f>
        <v>Karina Reeve-johnson</v>
      </c>
      <c r="AO18" s="183"/>
      <c r="AP18" s="186" t="str">
        <f>IFERROR(INDEX(Results!S:S,MATCH($AK18,Results!$A:$A,0),1),"")</f>
        <v>Moggill</v>
      </c>
      <c r="AQ18" s="118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20"/>
      <c r="BJ18" s="121"/>
      <c r="BK18" s="122"/>
      <c r="BL18" s="123"/>
      <c r="BM18" s="124"/>
      <c r="BN18" s="178"/>
      <c r="BO18" s="178" t="str">
        <f>IFERROR(IF(INDEX(Results!O:O,MATCH($AK18,Results!$A:$A,0),1)=0,"",INDEX(Results!O:O,MATCH($AK18,Results!$A:$A,0),1)),"")</f>
        <v/>
      </c>
      <c r="BQ18">
        <f>BQ16</f>
        <v>3</v>
      </c>
      <c r="BR18">
        <f>BR16+1</f>
        <v>5</v>
      </c>
      <c r="BS18" t="str">
        <f t="shared" ref="BS18" si="35">BQ18&amp;BR18</f>
        <v>35</v>
      </c>
      <c r="BU18" s="180" t="str">
        <f>IFERROR(INDEX(Results!P:P,MATCH($BS18,Results!$A:$A,0),1),"")</f>
        <v/>
      </c>
      <c r="BV18" s="182" t="str">
        <f>IFERROR(INDEX(Results!Q:Q,MATCH($BS18,Results!$A:$A,0),1),"")</f>
        <v/>
      </c>
      <c r="BW18" s="183"/>
      <c r="BX18" s="186" t="str">
        <f>IFERROR(INDEX(Results!S:S,MATCH($BS18,Results!$A:$A,0),1),"")</f>
        <v/>
      </c>
      <c r="BY18" s="118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20"/>
      <c r="CR18" s="121"/>
      <c r="CS18" s="122"/>
      <c r="CT18" s="123"/>
      <c r="CU18" s="124"/>
      <c r="CV18" s="178"/>
      <c r="CW18" s="178" t="str">
        <f>IFERROR(IF(INDEX(Results!O:O,MATCH($BS18,Results!$A:$A,0),1)=0,"",INDEX(Results!O:O,MATCH($BS18,Results!$A:$A,0),1)),"")</f>
        <v/>
      </c>
      <c r="CY18">
        <f>CY16</f>
        <v>4</v>
      </c>
      <c r="CZ18">
        <f>CZ16+1</f>
        <v>5</v>
      </c>
      <c r="DA18" t="str">
        <f t="shared" ref="DA18" si="36">CY18&amp;CZ18</f>
        <v>45</v>
      </c>
      <c r="DC18" s="180">
        <f>IFERROR(INDEX(Results!P:P,MATCH($DA18,Results!$A:$A,0),1),"")</f>
        <v>42</v>
      </c>
      <c r="DD18" s="182" t="str">
        <f>IFERROR(INDEX(Results!Q:Q,MATCH($DA18,Results!$A:$A,0),1),"")</f>
        <v>Zoe Mohrholz</v>
      </c>
      <c r="DE18" s="183"/>
      <c r="DF18" s="186" t="str">
        <f>IFERROR(INDEX(Results!S:S,MATCH($DA18,Results!$A:$A,0),1),"")</f>
        <v>Tamborine</v>
      </c>
      <c r="DG18" s="118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19"/>
      <c r="DS18" s="119"/>
      <c r="DT18" s="119"/>
      <c r="DU18" s="119"/>
      <c r="DV18" s="119"/>
      <c r="DW18" s="119"/>
      <c r="DX18" s="119"/>
      <c r="DY18" s="120"/>
      <c r="DZ18" s="121"/>
      <c r="EA18" s="122"/>
      <c r="EB18" s="123"/>
      <c r="EC18" s="124"/>
      <c r="ED18" s="178"/>
      <c r="EE18" s="178" t="str">
        <f>IFERROR(IF(INDEX(Results!O:O,MATCH($DA18,Results!$A:$A,0),1)=0,"",INDEX(Results!O:O,MATCH($DA18,Results!$A:$A,0),1)),"")</f>
        <v/>
      </c>
      <c r="EG18">
        <f>EG16</f>
        <v>5</v>
      </c>
      <c r="EH18">
        <f>EH16+1</f>
        <v>5</v>
      </c>
      <c r="EI18" t="str">
        <f t="shared" ref="EI18" si="37">EG18&amp;EH18</f>
        <v>55</v>
      </c>
      <c r="EK18" s="180">
        <f>IFERROR(INDEX(Results!P:P,MATCH($EI18,Results!$A:$A,0),1),"")</f>
        <v>39</v>
      </c>
      <c r="EL18" s="182" t="str">
        <f>IFERROR(INDEX(Results!Q:Q,MATCH($EI18,Results!$A:$A,0),1),"")</f>
        <v>Charlotte Rodgers</v>
      </c>
      <c r="EM18" s="183"/>
      <c r="EN18" s="186" t="str">
        <f>IFERROR(INDEX(Results!S:S,MATCH($EI18,Results!$A:$A,0),1),"")</f>
        <v>Karana Downs</v>
      </c>
      <c r="EO18" s="118"/>
      <c r="EP18" s="119"/>
      <c r="EQ18" s="119"/>
      <c r="ER18" s="119"/>
      <c r="ES18" s="119"/>
      <c r="ET18" s="119"/>
      <c r="EU18" s="119"/>
      <c r="EV18" s="119"/>
      <c r="EW18" s="119"/>
      <c r="EX18" s="119"/>
      <c r="EY18" s="119"/>
      <c r="EZ18" s="119"/>
      <c r="FA18" s="119"/>
      <c r="FB18" s="119"/>
      <c r="FC18" s="119"/>
      <c r="FD18" s="119"/>
      <c r="FE18" s="119"/>
      <c r="FF18" s="119"/>
      <c r="FG18" s="120"/>
      <c r="FH18" s="121"/>
      <c r="FI18" s="122"/>
      <c r="FJ18" s="123"/>
      <c r="FK18" s="124"/>
      <c r="FL18" s="178"/>
      <c r="FM18" s="178" t="str">
        <f>IFERROR(IF(INDEX(Results!O:O,MATCH($EI18,Results!$A:$A,0),1)=0,"",INDEX(Results!O:O,MATCH($EI18,Results!$A:$A,0),1)),"")</f>
        <v/>
      </c>
      <c r="FO18">
        <f>FO16</f>
        <v>6</v>
      </c>
      <c r="FP18">
        <f>FP16+1</f>
        <v>5</v>
      </c>
      <c r="FQ18" t="str">
        <f t="shared" ref="FQ18" si="38">FO18&amp;FP18</f>
        <v>65</v>
      </c>
      <c r="FS18" s="180">
        <f>IFERROR(INDEX(Results!P:P,MATCH($FQ18,Results!$A:$A,0),1),"")</f>
        <v>8</v>
      </c>
      <c r="FT18" s="182" t="str">
        <f>IFERROR(INDEX(Results!Q:Q,MATCH($FQ18,Results!$A:$A,0),1),"")</f>
        <v>Kirrah Paten</v>
      </c>
      <c r="FU18" s="183"/>
      <c r="FV18" s="186" t="str">
        <f>IFERROR(INDEX(Results!S:S,MATCH($FQ18,Results!$A:$A,0),1),"")</f>
        <v>Southside</v>
      </c>
      <c r="FW18" s="118"/>
      <c r="FX18" s="119"/>
      <c r="FY18" s="119"/>
      <c r="FZ18" s="119"/>
      <c r="GA18" s="119"/>
      <c r="GB18" s="119"/>
      <c r="GC18" s="119"/>
      <c r="GD18" s="119"/>
      <c r="GE18" s="119"/>
      <c r="GF18" s="119"/>
      <c r="GG18" s="119"/>
      <c r="GH18" s="119"/>
      <c r="GI18" s="119"/>
      <c r="GJ18" s="119"/>
      <c r="GK18" s="119"/>
      <c r="GL18" s="119"/>
      <c r="GM18" s="119"/>
      <c r="GN18" s="119"/>
      <c r="GO18" s="120"/>
      <c r="GP18" s="121"/>
      <c r="GQ18" s="122"/>
      <c r="GR18" s="123"/>
      <c r="GS18" s="124"/>
      <c r="GT18" s="178"/>
      <c r="GU18" s="178" t="str">
        <f>IFERROR(IF(INDEX(Results!O:O,MATCH($FQ18,Results!$A:$A,0),1)=0,"",INDEX(Results!O:O,MATCH($FQ18,Results!$A:$A,0),1)),"")</f>
        <v/>
      </c>
      <c r="GW18">
        <f>GW16</f>
        <v>7</v>
      </c>
      <c r="GX18">
        <f>GX16+1</f>
        <v>5</v>
      </c>
      <c r="GY18" t="str">
        <f t="shared" ref="GY18" si="39">GW18&amp;GX18</f>
        <v>75</v>
      </c>
      <c r="HA18" s="180">
        <f>IFERROR(INDEX(Results!P:P,MATCH($GY18,Results!$A:$A,0),1),"")</f>
        <v>74</v>
      </c>
      <c r="HB18" s="182" t="str">
        <f>IFERROR(INDEX(Results!Q:Q,MATCH($GY18,Results!$A:$A,0),1),"")</f>
        <v>Willa Boersma</v>
      </c>
      <c r="HC18" s="183"/>
      <c r="HD18" s="186" t="str">
        <f>IFERROR(INDEX(Results!S:S,MATCH($GY18,Results!$A:$A,0),1),"")</f>
        <v>Moggill</v>
      </c>
      <c r="HE18" s="118"/>
      <c r="HF18" s="119"/>
      <c r="HG18" s="119"/>
      <c r="HH18" s="119"/>
      <c r="HI18" s="119"/>
      <c r="HJ18" s="119"/>
      <c r="HK18" s="119"/>
      <c r="HL18" s="119"/>
      <c r="HM18" s="119"/>
      <c r="HN18" s="119"/>
      <c r="HO18" s="119"/>
      <c r="HP18" s="119"/>
      <c r="HQ18" s="119"/>
      <c r="HR18" s="119"/>
      <c r="HS18" s="119"/>
      <c r="HT18" s="119"/>
      <c r="HU18" s="119"/>
      <c r="HV18" s="119"/>
      <c r="HW18" s="120"/>
      <c r="HX18" s="121"/>
      <c r="HY18" s="122"/>
      <c r="HZ18" s="123"/>
      <c r="IA18" s="124"/>
      <c r="IB18" s="178"/>
      <c r="IC18" s="178" t="str">
        <f>IFERROR(IF(INDEX(Results!O:O,MATCH($GY18,Results!$A:$A,0),1)=0,"",INDEX(Results!O:O,MATCH($GY18,Results!$A:$A,0),1)),"")</f>
        <v/>
      </c>
      <c r="IE18">
        <f>IE16</f>
        <v>8</v>
      </c>
      <c r="IF18">
        <f>IF16+1</f>
        <v>5</v>
      </c>
      <c r="IG18" t="str">
        <f t="shared" ref="IG18" si="40">IE18&amp;IF18</f>
        <v>85</v>
      </c>
      <c r="II18" s="180" t="str">
        <f>IFERROR(INDEX(Results!P:P,MATCH($IG18,Results!$A:$A,0),1),"")</f>
        <v/>
      </c>
      <c r="IJ18" s="182" t="str">
        <f>IFERROR(INDEX(Results!Q:Q,MATCH($IG18,Results!$A:$A,0),1),"")</f>
        <v/>
      </c>
      <c r="IK18" s="183"/>
      <c r="IL18" s="186" t="str">
        <f>IFERROR(INDEX(Results!S:S,MATCH($IG18,Results!$A:$A,0),1),"")</f>
        <v/>
      </c>
      <c r="IM18" s="118"/>
      <c r="IN18" s="119"/>
      <c r="IO18" s="119"/>
      <c r="IP18" s="119"/>
      <c r="IQ18" s="119"/>
      <c r="IR18" s="119"/>
      <c r="IS18" s="119"/>
      <c r="IT18" s="119"/>
      <c r="IU18" s="119"/>
      <c r="IV18" s="119"/>
      <c r="IW18" s="119"/>
      <c r="IX18" s="119"/>
      <c r="IY18" s="119"/>
      <c r="IZ18" s="119"/>
      <c r="JA18" s="119"/>
      <c r="JB18" s="119"/>
      <c r="JC18" s="119"/>
      <c r="JD18" s="119"/>
      <c r="JE18" s="120"/>
      <c r="JF18" s="121"/>
      <c r="JG18" s="122"/>
      <c r="JH18" s="123"/>
      <c r="JI18" s="124"/>
      <c r="JJ18" s="178"/>
      <c r="JK18" s="178" t="str">
        <f>IFERROR(IF(INDEX(Results!O:O,MATCH($IG18,Results!$A:$A,0),1)=0,"",INDEX(Results!O:O,MATCH($IG18,Results!$A:$A,0),1)),"")</f>
        <v/>
      </c>
      <c r="JM18">
        <f>JM16</f>
        <v>9</v>
      </c>
      <c r="JN18">
        <f>JN16+1</f>
        <v>5</v>
      </c>
      <c r="JO18" t="str">
        <f t="shared" ref="JO18" si="41">JM18&amp;JN18</f>
        <v>95</v>
      </c>
      <c r="JQ18" s="180" t="str">
        <f>IFERROR(INDEX(Results!P:P,MATCH($JO18,Results!$A:$A,0),1),"")</f>
        <v/>
      </c>
      <c r="JR18" s="182" t="str">
        <f>IFERROR(INDEX(Results!Q:Q,MATCH($JO18,Results!$A:$A,0),1),"")</f>
        <v/>
      </c>
      <c r="JS18" s="183"/>
      <c r="JT18" s="186" t="str">
        <f>IFERROR(INDEX(Results!S:S,MATCH($JO18,Results!$A:$A,0),1),"")</f>
        <v/>
      </c>
      <c r="JU18" s="118"/>
      <c r="JV18" s="119"/>
      <c r="JW18" s="119"/>
      <c r="JX18" s="119"/>
      <c r="JY18" s="119"/>
      <c r="JZ18" s="119"/>
      <c r="KA18" s="119"/>
      <c r="KB18" s="119"/>
      <c r="KC18" s="119"/>
      <c r="KD18" s="119"/>
      <c r="KE18" s="119"/>
      <c r="KF18" s="119"/>
      <c r="KG18" s="119"/>
      <c r="KH18" s="119"/>
      <c r="KI18" s="119"/>
      <c r="KJ18" s="119"/>
      <c r="KK18" s="119"/>
      <c r="KL18" s="119"/>
      <c r="KM18" s="120"/>
      <c r="KN18" s="121"/>
      <c r="KO18" s="122"/>
      <c r="KP18" s="123"/>
      <c r="KQ18" s="124"/>
      <c r="KR18" s="178"/>
      <c r="KS18" s="178" t="str">
        <f>IFERROR(IF(INDEX(Results!O:O,MATCH($JO18,Results!$A:$A,0),1)=0,"",INDEX(Results!O:O,MATCH($JO18,Results!$A:$A,0),1)),"")</f>
        <v/>
      </c>
      <c r="KU18">
        <f>KU16</f>
        <v>10</v>
      </c>
      <c r="KV18">
        <f>KV16+1</f>
        <v>5</v>
      </c>
      <c r="KW18" t="str">
        <f t="shared" ref="KW18" si="42">KU18&amp;KV18</f>
        <v>105</v>
      </c>
      <c r="KY18" s="180">
        <f>IFERROR(INDEX(Results!P:P,MATCH($KW18,Results!$A:$A,0),1),"")</f>
        <v>75</v>
      </c>
      <c r="KZ18" s="182" t="str">
        <f>IFERROR(INDEX(Results!Q:Q,MATCH($KW18,Results!$A:$A,0),1),"")</f>
        <v>Hats Smith</v>
      </c>
      <c r="LA18" s="183"/>
      <c r="LB18" s="186" t="str">
        <f>IFERROR(INDEX(Results!S:S,MATCH($KW18,Results!$A:$A,0),1),"")</f>
        <v>Dayboro</v>
      </c>
      <c r="LC18" s="118"/>
      <c r="LD18" s="119"/>
      <c r="LE18" s="119"/>
      <c r="LF18" s="119"/>
      <c r="LG18" s="119"/>
      <c r="LH18" s="119"/>
      <c r="LI18" s="119"/>
      <c r="LJ18" s="119"/>
      <c r="LK18" s="119"/>
      <c r="LL18" s="119"/>
      <c r="LM18" s="119"/>
      <c r="LN18" s="119"/>
      <c r="LO18" s="119"/>
      <c r="LP18" s="119"/>
      <c r="LQ18" s="119"/>
      <c r="LR18" s="119"/>
      <c r="LS18" s="119"/>
      <c r="LT18" s="119"/>
      <c r="LU18" s="120"/>
      <c r="LV18" s="121"/>
      <c r="LW18" s="122"/>
      <c r="LX18" s="123"/>
      <c r="LY18" s="124"/>
      <c r="LZ18" s="178"/>
      <c r="MA18" s="178" t="str">
        <f>IFERROR(IF(INDEX(Results!O:O,MATCH($KW18,Results!$A:$A,0),1)=0,"",INDEX(Results!O:O,MATCH($KW18,Results!$A:$A,0),1)),"")</f>
        <v/>
      </c>
      <c r="MC18">
        <f>MC16</f>
        <v>11</v>
      </c>
      <c r="MD18">
        <f>MD16+1</f>
        <v>5</v>
      </c>
      <c r="ME18" t="str">
        <f t="shared" ref="ME18" si="43">MC18&amp;MD18</f>
        <v>115</v>
      </c>
      <c r="MG18" s="180" t="str">
        <f>IFERROR(INDEX(Results!P:P,MATCH($ME18,Results!$A:$A,0),1),"")</f>
        <v/>
      </c>
      <c r="MH18" s="182" t="str">
        <f>IFERROR(INDEX(Results!Q:Q,MATCH($ME18,Results!$A:$A,0),1),"")</f>
        <v/>
      </c>
      <c r="MI18" s="183"/>
      <c r="MJ18" s="186" t="str">
        <f>IFERROR(INDEX(Results!S:S,MATCH($ME18,Results!$A:$A,0),1),"")</f>
        <v/>
      </c>
      <c r="MK18" s="118"/>
      <c r="ML18" s="119"/>
      <c r="MM18" s="119"/>
      <c r="MN18" s="119"/>
      <c r="MO18" s="119"/>
      <c r="MP18" s="119"/>
      <c r="MQ18" s="119"/>
      <c r="MR18" s="119"/>
      <c r="MS18" s="119"/>
      <c r="MT18" s="119"/>
      <c r="MU18" s="119"/>
      <c r="MV18" s="119"/>
      <c r="MW18" s="119"/>
      <c r="MX18" s="119"/>
      <c r="MY18" s="119"/>
      <c r="MZ18" s="119"/>
      <c r="NA18" s="119"/>
      <c r="NB18" s="119"/>
      <c r="NC18" s="120"/>
      <c r="ND18" s="121"/>
      <c r="NE18" s="122"/>
      <c r="NF18" s="123"/>
      <c r="NG18" s="124"/>
      <c r="NH18" s="178"/>
      <c r="NI18" s="178" t="str">
        <f>IFERROR(IF(INDEX(Results!O:O,MATCH($ME18,Results!$A:$A,0),1)=0,"",INDEX(Results!O:O,MATCH($ME18,Results!$A:$A,0),1)),"")</f>
        <v/>
      </c>
      <c r="NK18">
        <f>NK16</f>
        <v>12</v>
      </c>
      <c r="NL18">
        <f>NL16+1</f>
        <v>5</v>
      </c>
      <c r="NM18" t="str">
        <f t="shared" ref="NM18" si="44">NK18&amp;NL18</f>
        <v>125</v>
      </c>
      <c r="NO18" s="180">
        <f>IFERROR(INDEX(Results!P:P,MATCH($NM18,Results!$A:$A,0),1),"")</f>
        <v>19</v>
      </c>
      <c r="NP18" s="182" t="str">
        <f>IFERROR(INDEX(Results!Q:Q,MATCH($NM18,Results!$A:$A,0),1),"")</f>
        <v>Nicola La monaca</v>
      </c>
      <c r="NQ18" s="183"/>
      <c r="NR18" s="186" t="str">
        <f>IFERROR(INDEX(Results!S:S,MATCH($NM18,Results!$A:$A,0),1),"")</f>
        <v>Runcorn</v>
      </c>
      <c r="NS18" s="118"/>
      <c r="NT18" s="119"/>
      <c r="NU18" s="119"/>
      <c r="NV18" s="119"/>
      <c r="NW18" s="119"/>
      <c r="NX18" s="119"/>
      <c r="NY18" s="119"/>
      <c r="NZ18" s="119"/>
      <c r="OA18" s="119"/>
      <c r="OB18" s="119"/>
      <c r="OC18" s="119"/>
      <c r="OD18" s="119"/>
      <c r="OE18" s="119"/>
      <c r="OF18" s="119"/>
      <c r="OG18" s="119"/>
      <c r="OH18" s="119"/>
      <c r="OI18" s="119"/>
      <c r="OJ18" s="119"/>
      <c r="OK18" s="120"/>
      <c r="OL18" s="121"/>
      <c r="OM18" s="122"/>
      <c r="ON18" s="123"/>
      <c r="OO18" s="124"/>
      <c r="OP18" s="178"/>
      <c r="OQ18" s="178" t="str">
        <f>IFERROR(IF(INDEX(Results!O:O,MATCH($NM18,Results!$A:$A,0),1)=0,"",INDEX(Results!O:O,MATCH($NM18,Results!$A:$A,0),1)),"")</f>
        <v/>
      </c>
    </row>
    <row r="19" spans="1:407" ht="24" customHeight="1" x14ac:dyDescent="0.25">
      <c r="E19" s="189"/>
      <c r="F19" s="192"/>
      <c r="G19" s="193"/>
      <c r="H19" s="195"/>
      <c r="I19" s="118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20"/>
      <c r="AB19" s="121"/>
      <c r="AC19" s="122"/>
      <c r="AD19" s="123"/>
      <c r="AE19" s="124"/>
      <c r="AF19" s="179"/>
      <c r="AG19" s="179"/>
      <c r="AM19" s="181"/>
      <c r="AN19" s="184"/>
      <c r="AO19" s="185"/>
      <c r="AP19" s="187"/>
      <c r="AQ19" s="118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20"/>
      <c r="BJ19" s="121"/>
      <c r="BK19" s="122"/>
      <c r="BL19" s="123"/>
      <c r="BM19" s="124"/>
      <c r="BN19" s="179"/>
      <c r="BO19" s="179"/>
      <c r="BU19" s="181" t="str">
        <f>IFERROR(INDEX(Results!P:P,MATCH($BS19,Results!$A:$A,0),1),"")</f>
        <v/>
      </c>
      <c r="BV19" s="184" t="str">
        <f>IFERROR(INDEX(Results!Q:Q,MATCH($BS19,Results!$A:$A,0),1),"")</f>
        <v/>
      </c>
      <c r="BW19" s="185"/>
      <c r="BX19" s="187" t="str">
        <f>IFERROR(INDEX(Results!S:S,MATCH($BS19,Results!$A:$A,0),1),"")</f>
        <v/>
      </c>
      <c r="BY19" s="118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19"/>
      <c r="CO19" s="119"/>
      <c r="CP19" s="119"/>
      <c r="CQ19" s="120"/>
      <c r="CR19" s="121"/>
      <c r="CS19" s="122"/>
      <c r="CT19" s="123"/>
      <c r="CU19" s="124"/>
      <c r="CV19" s="179"/>
      <c r="CW19" s="179" t="str">
        <f>IFERROR(IF(INDEX(Results!O:O,MATCH($BS19,Results!$A:$A,0),1)=0,"",INDEX(Results!O:O,MATCH($BS19,Results!$A:$A,0),1)),"")</f>
        <v/>
      </c>
      <c r="DC19" s="181" t="str">
        <f>IFERROR(INDEX(Results!P:P,MATCH($DA19,Results!$A:$A,0),1),"")</f>
        <v/>
      </c>
      <c r="DD19" s="184" t="str">
        <f>IFERROR(INDEX(Results!Q:Q,MATCH($DA19,Results!$A:$A,0),1),"")</f>
        <v/>
      </c>
      <c r="DE19" s="185"/>
      <c r="DF19" s="187" t="str">
        <f>IFERROR(INDEX(Results!S:S,MATCH($DA19,Results!$A:$A,0),1),"")</f>
        <v/>
      </c>
      <c r="DG19" s="118"/>
      <c r="DH19" s="119"/>
      <c r="DI19" s="119"/>
      <c r="DJ19" s="119"/>
      <c r="DK19" s="119"/>
      <c r="DL19" s="119"/>
      <c r="DM19" s="119"/>
      <c r="DN19" s="119"/>
      <c r="DO19" s="119"/>
      <c r="DP19" s="119"/>
      <c r="DQ19" s="119"/>
      <c r="DR19" s="119"/>
      <c r="DS19" s="119"/>
      <c r="DT19" s="119"/>
      <c r="DU19" s="119"/>
      <c r="DV19" s="119"/>
      <c r="DW19" s="119"/>
      <c r="DX19" s="119"/>
      <c r="DY19" s="120"/>
      <c r="DZ19" s="121"/>
      <c r="EA19" s="122"/>
      <c r="EB19" s="123"/>
      <c r="EC19" s="124"/>
      <c r="ED19" s="179"/>
      <c r="EE19" s="179" t="str">
        <f>IFERROR(IF(INDEX(Results!O:O,MATCH($DA19,Results!$A:$A,0),1)=0,"",INDEX(Results!O:O,MATCH($DA19,Results!$A:$A,0),1)),"")</f>
        <v/>
      </c>
      <c r="EK19" s="181" t="str">
        <f>IFERROR(INDEX(Results!P:P,MATCH($EI19,Results!$A:$A,0),1),"")</f>
        <v/>
      </c>
      <c r="EL19" s="184" t="str">
        <f>IFERROR(INDEX(Results!Q:Q,MATCH($EI19,Results!$A:$A,0),1),"")</f>
        <v/>
      </c>
      <c r="EM19" s="185"/>
      <c r="EN19" s="187" t="str">
        <f>IFERROR(INDEX(Results!S:S,MATCH($EI19,Results!$A:$A,0),1),"")</f>
        <v/>
      </c>
      <c r="EO19" s="118"/>
      <c r="EP19" s="119"/>
      <c r="EQ19" s="119"/>
      <c r="ER19" s="119"/>
      <c r="ES19" s="119"/>
      <c r="ET19" s="119"/>
      <c r="EU19" s="119"/>
      <c r="EV19" s="119"/>
      <c r="EW19" s="119"/>
      <c r="EX19" s="119"/>
      <c r="EY19" s="119"/>
      <c r="EZ19" s="119"/>
      <c r="FA19" s="119"/>
      <c r="FB19" s="119"/>
      <c r="FC19" s="119"/>
      <c r="FD19" s="119"/>
      <c r="FE19" s="119"/>
      <c r="FF19" s="119"/>
      <c r="FG19" s="120"/>
      <c r="FH19" s="121"/>
      <c r="FI19" s="122"/>
      <c r="FJ19" s="123"/>
      <c r="FK19" s="124"/>
      <c r="FL19" s="179"/>
      <c r="FM19" s="179" t="str">
        <f>IFERROR(IF(INDEX(Results!O:O,MATCH($EI19,Results!$A:$A,0),1)=0,"",INDEX(Results!O:O,MATCH($EI19,Results!$A:$A,0),1)),"")</f>
        <v/>
      </c>
      <c r="FS19" s="181" t="str">
        <f>IFERROR(INDEX(Results!P:P,MATCH($FQ19,Results!$A:$A,0),1),"")</f>
        <v/>
      </c>
      <c r="FT19" s="184" t="str">
        <f>IFERROR(INDEX(Results!Q:Q,MATCH($FQ19,Results!$A:$A,0),1),"")</f>
        <v/>
      </c>
      <c r="FU19" s="185"/>
      <c r="FV19" s="187" t="str">
        <f>IFERROR(INDEX(Results!S:S,MATCH($FQ19,Results!$A:$A,0),1),"")</f>
        <v/>
      </c>
      <c r="FW19" s="118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  <c r="GJ19" s="119"/>
      <c r="GK19" s="119"/>
      <c r="GL19" s="119"/>
      <c r="GM19" s="119"/>
      <c r="GN19" s="119"/>
      <c r="GO19" s="120"/>
      <c r="GP19" s="121"/>
      <c r="GQ19" s="122"/>
      <c r="GR19" s="123"/>
      <c r="GS19" s="124"/>
      <c r="GT19" s="179"/>
      <c r="GU19" s="179" t="str">
        <f>IFERROR(IF(INDEX(Results!O:O,MATCH($FQ19,Results!$A:$A,0),1)=0,"",INDEX(Results!O:O,MATCH($FQ19,Results!$A:$A,0),1)),"")</f>
        <v/>
      </c>
      <c r="HA19" s="181" t="str">
        <f>IFERROR(INDEX(Results!P:P,MATCH($GY19,Results!$A:$A,0),1),"")</f>
        <v/>
      </c>
      <c r="HB19" s="184" t="str">
        <f>IFERROR(INDEX(Results!Q:Q,MATCH($GY19,Results!$A:$A,0),1),"")</f>
        <v/>
      </c>
      <c r="HC19" s="185"/>
      <c r="HD19" s="187" t="str">
        <f>IFERROR(INDEX(Results!S:S,MATCH($GY19,Results!$A:$A,0),1),"")</f>
        <v/>
      </c>
      <c r="HE19" s="118"/>
      <c r="HF19" s="119"/>
      <c r="HG19" s="119"/>
      <c r="HH19" s="119"/>
      <c r="HI19" s="119"/>
      <c r="HJ19" s="119"/>
      <c r="HK19" s="119"/>
      <c r="HL19" s="119"/>
      <c r="HM19" s="119"/>
      <c r="HN19" s="119"/>
      <c r="HO19" s="119"/>
      <c r="HP19" s="119"/>
      <c r="HQ19" s="119"/>
      <c r="HR19" s="119"/>
      <c r="HS19" s="119"/>
      <c r="HT19" s="119"/>
      <c r="HU19" s="119"/>
      <c r="HV19" s="119"/>
      <c r="HW19" s="120"/>
      <c r="HX19" s="121"/>
      <c r="HY19" s="122"/>
      <c r="HZ19" s="123"/>
      <c r="IA19" s="124"/>
      <c r="IB19" s="179"/>
      <c r="IC19" s="179" t="str">
        <f>IFERROR(IF(INDEX(Results!O:O,MATCH($GY19,Results!$A:$A,0),1)=0,"",INDEX(Results!O:O,MATCH($GY19,Results!$A:$A,0),1)),"")</f>
        <v/>
      </c>
      <c r="II19" s="181" t="str">
        <f>IFERROR(INDEX(Results!P:P,MATCH($IG19,Results!$A:$A,0),1),"")</f>
        <v/>
      </c>
      <c r="IJ19" s="184" t="str">
        <f>IFERROR(INDEX(Results!Q:Q,MATCH($IG19,Results!$A:$A,0),1),"")</f>
        <v/>
      </c>
      <c r="IK19" s="185"/>
      <c r="IL19" s="187" t="str">
        <f>IFERROR(INDEX(Results!S:S,MATCH($IG19,Results!$A:$A,0),1),"")</f>
        <v/>
      </c>
      <c r="IM19" s="118"/>
      <c r="IN19" s="119"/>
      <c r="IO19" s="119"/>
      <c r="IP19" s="119"/>
      <c r="IQ19" s="119"/>
      <c r="IR19" s="119"/>
      <c r="IS19" s="119"/>
      <c r="IT19" s="119"/>
      <c r="IU19" s="119"/>
      <c r="IV19" s="119"/>
      <c r="IW19" s="119"/>
      <c r="IX19" s="119"/>
      <c r="IY19" s="119"/>
      <c r="IZ19" s="119"/>
      <c r="JA19" s="119"/>
      <c r="JB19" s="119"/>
      <c r="JC19" s="119"/>
      <c r="JD19" s="119"/>
      <c r="JE19" s="120"/>
      <c r="JF19" s="121"/>
      <c r="JG19" s="122"/>
      <c r="JH19" s="123"/>
      <c r="JI19" s="124"/>
      <c r="JJ19" s="179"/>
      <c r="JK19" s="179" t="str">
        <f>IFERROR(IF(INDEX(Results!O:O,MATCH($IG19,Results!$A:$A,0),1)=0,"",INDEX(Results!O:O,MATCH($IG19,Results!$A:$A,0),1)),"")</f>
        <v/>
      </c>
      <c r="JQ19" s="181" t="str">
        <f>IFERROR(INDEX(Results!P:P,MATCH($JO19,Results!$A:$A,0),1),"")</f>
        <v/>
      </c>
      <c r="JR19" s="184" t="str">
        <f>IFERROR(INDEX(Results!Q:Q,MATCH($JO19,Results!$A:$A,0),1),"")</f>
        <v/>
      </c>
      <c r="JS19" s="185"/>
      <c r="JT19" s="187" t="str">
        <f>IFERROR(INDEX(Results!S:S,MATCH($JO19,Results!$A:$A,0),1),"")</f>
        <v/>
      </c>
      <c r="JU19" s="118"/>
      <c r="JV19" s="119"/>
      <c r="JW19" s="119"/>
      <c r="JX19" s="119"/>
      <c r="JY19" s="119"/>
      <c r="JZ19" s="119"/>
      <c r="KA19" s="119"/>
      <c r="KB19" s="119"/>
      <c r="KC19" s="119"/>
      <c r="KD19" s="119"/>
      <c r="KE19" s="119"/>
      <c r="KF19" s="119"/>
      <c r="KG19" s="119"/>
      <c r="KH19" s="119"/>
      <c r="KI19" s="119"/>
      <c r="KJ19" s="119"/>
      <c r="KK19" s="119"/>
      <c r="KL19" s="119"/>
      <c r="KM19" s="120"/>
      <c r="KN19" s="121"/>
      <c r="KO19" s="122"/>
      <c r="KP19" s="123"/>
      <c r="KQ19" s="124"/>
      <c r="KR19" s="179"/>
      <c r="KS19" s="179" t="str">
        <f>IFERROR(IF(INDEX(Results!O:O,MATCH($JO19,Results!$A:$A,0),1)=0,"",INDEX(Results!O:O,MATCH($JO19,Results!$A:$A,0),1)),"")</f>
        <v/>
      </c>
      <c r="KY19" s="181" t="str">
        <f>IFERROR(INDEX(Results!P:P,MATCH($KW19,Results!$A:$A,0),1),"")</f>
        <v/>
      </c>
      <c r="KZ19" s="184" t="str">
        <f>IFERROR(INDEX(Results!Q:Q,MATCH($KW19,Results!$A:$A,0),1),"")</f>
        <v/>
      </c>
      <c r="LA19" s="185"/>
      <c r="LB19" s="187" t="str">
        <f>IFERROR(INDEX(Results!S:S,MATCH($KW19,Results!$A:$A,0),1),"")</f>
        <v/>
      </c>
      <c r="LC19" s="118"/>
      <c r="LD19" s="119"/>
      <c r="LE19" s="119"/>
      <c r="LF19" s="119"/>
      <c r="LG19" s="119"/>
      <c r="LH19" s="119"/>
      <c r="LI19" s="119"/>
      <c r="LJ19" s="119"/>
      <c r="LK19" s="119"/>
      <c r="LL19" s="119"/>
      <c r="LM19" s="119"/>
      <c r="LN19" s="119"/>
      <c r="LO19" s="119"/>
      <c r="LP19" s="119"/>
      <c r="LQ19" s="119"/>
      <c r="LR19" s="119"/>
      <c r="LS19" s="119"/>
      <c r="LT19" s="119"/>
      <c r="LU19" s="120"/>
      <c r="LV19" s="121"/>
      <c r="LW19" s="122"/>
      <c r="LX19" s="123"/>
      <c r="LY19" s="124"/>
      <c r="LZ19" s="179"/>
      <c r="MA19" s="179" t="str">
        <f>IFERROR(IF(INDEX(Results!O:O,MATCH($KW19,Results!$A:$A,0),1)=0,"",INDEX(Results!O:O,MATCH($KW19,Results!$A:$A,0),1)),"")</f>
        <v/>
      </c>
      <c r="MG19" s="181" t="str">
        <f>IFERROR(INDEX(Results!P:P,MATCH($ME19,Results!$A:$A,0),1),"")</f>
        <v/>
      </c>
      <c r="MH19" s="184" t="str">
        <f>IFERROR(INDEX(Results!Q:Q,MATCH($ME19,Results!$A:$A,0),1),"")</f>
        <v/>
      </c>
      <c r="MI19" s="185"/>
      <c r="MJ19" s="187" t="str">
        <f>IFERROR(INDEX(Results!S:S,MATCH($ME19,Results!$A:$A,0),1),"")</f>
        <v/>
      </c>
      <c r="MK19" s="118"/>
      <c r="ML19" s="119"/>
      <c r="MM19" s="119"/>
      <c r="MN19" s="119"/>
      <c r="MO19" s="119"/>
      <c r="MP19" s="119"/>
      <c r="MQ19" s="119"/>
      <c r="MR19" s="119"/>
      <c r="MS19" s="119"/>
      <c r="MT19" s="119"/>
      <c r="MU19" s="119"/>
      <c r="MV19" s="119"/>
      <c r="MW19" s="119"/>
      <c r="MX19" s="119"/>
      <c r="MY19" s="119"/>
      <c r="MZ19" s="119"/>
      <c r="NA19" s="119"/>
      <c r="NB19" s="119"/>
      <c r="NC19" s="120"/>
      <c r="ND19" s="121"/>
      <c r="NE19" s="122"/>
      <c r="NF19" s="123"/>
      <c r="NG19" s="124"/>
      <c r="NH19" s="179"/>
      <c r="NI19" s="179" t="str">
        <f>IFERROR(IF(INDEX(Results!O:O,MATCH($ME19,Results!$A:$A,0),1)=0,"",INDEX(Results!O:O,MATCH($ME19,Results!$A:$A,0),1)),"")</f>
        <v/>
      </c>
      <c r="NO19" s="181" t="str">
        <f>IFERROR(INDEX(Results!P:P,MATCH($NM19,Results!$A:$A,0),1),"")</f>
        <v/>
      </c>
      <c r="NP19" s="184" t="str">
        <f>IFERROR(INDEX(Results!Q:Q,MATCH($NM19,Results!$A:$A,0),1),"")</f>
        <v/>
      </c>
      <c r="NQ19" s="185"/>
      <c r="NR19" s="187" t="str">
        <f>IFERROR(INDEX(Results!S:S,MATCH($NM19,Results!$A:$A,0),1),"")</f>
        <v/>
      </c>
      <c r="NS19" s="118"/>
      <c r="NT19" s="119"/>
      <c r="NU19" s="119"/>
      <c r="NV19" s="119"/>
      <c r="NW19" s="119"/>
      <c r="NX19" s="119"/>
      <c r="NY19" s="119"/>
      <c r="NZ19" s="119"/>
      <c r="OA19" s="119"/>
      <c r="OB19" s="119"/>
      <c r="OC19" s="119"/>
      <c r="OD19" s="119"/>
      <c r="OE19" s="119"/>
      <c r="OF19" s="119"/>
      <c r="OG19" s="119"/>
      <c r="OH19" s="119"/>
      <c r="OI19" s="119"/>
      <c r="OJ19" s="119"/>
      <c r="OK19" s="120"/>
      <c r="OL19" s="121"/>
      <c r="OM19" s="122"/>
      <c r="ON19" s="123"/>
      <c r="OO19" s="124"/>
      <c r="OP19" s="179"/>
      <c r="OQ19" s="179" t="str">
        <f>IFERROR(IF(INDEX(Results!O:O,MATCH($NM19,Results!$A:$A,0),1)=0,"",INDEX(Results!O:O,MATCH($NM19,Results!$A:$A,0),1)),"")</f>
        <v/>
      </c>
    </row>
    <row r="20" spans="1:407" ht="24" customHeight="1" x14ac:dyDescent="0.25">
      <c r="A20">
        <f>A18</f>
        <v>1</v>
      </c>
      <c r="B20">
        <f>B18+1</f>
        <v>6</v>
      </c>
      <c r="C20" t="str">
        <f t="shared" si="0"/>
        <v>16</v>
      </c>
      <c r="E20" s="180" t="str">
        <f>IFERROR(INDEX(Results!P:P,MATCH($C20,Results!$A:$A,0),1),"")</f>
        <v/>
      </c>
      <c r="F20" s="182" t="str">
        <f>IFERROR(INDEX(Results!Q:Q,MATCH($C20,Results!$A:$A,0),1),"")</f>
        <v/>
      </c>
      <c r="G20" s="183"/>
      <c r="H20" s="186" t="str">
        <f>IFERROR(INDEX(Results!S:S,MATCH($C20,Results!$A:$A,0),1),"")</f>
        <v/>
      </c>
      <c r="I20" s="118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20"/>
      <c r="AB20" s="121"/>
      <c r="AC20" s="122"/>
      <c r="AD20" s="123"/>
      <c r="AE20" s="124"/>
      <c r="AF20" s="178"/>
      <c r="AG20" s="178" t="str">
        <f>IFERROR(IF(INDEX(Results!O:O,MATCH($C20,Results!$A:$A,0),1)=0,"",INDEX(Results!O:O,MATCH($C20,Results!$A:$A,0),1)),"")</f>
        <v/>
      </c>
      <c r="AI20">
        <f>AI18</f>
        <v>2</v>
      </c>
      <c r="AJ20">
        <f>AJ18+1</f>
        <v>6</v>
      </c>
      <c r="AK20" t="str">
        <f t="shared" ref="AK20" si="45">AI20&amp;AJ20</f>
        <v>26</v>
      </c>
      <c r="AM20" s="180" t="str">
        <f>IFERROR(INDEX(Results!P:P,MATCH($AK20,Results!$A:$A,0),1),"")</f>
        <v/>
      </c>
      <c r="AN20" s="182" t="str">
        <f>IFERROR(INDEX(Results!Q:Q,MATCH($AK20,Results!$A:$A,0),1),"")</f>
        <v/>
      </c>
      <c r="AO20" s="183"/>
      <c r="AP20" s="186" t="str">
        <f>IFERROR(INDEX(Results!S:S,MATCH($AK20,Results!$A:$A,0),1),"")</f>
        <v/>
      </c>
      <c r="AQ20" s="118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20"/>
      <c r="BJ20" s="121"/>
      <c r="BK20" s="122"/>
      <c r="BL20" s="123"/>
      <c r="BM20" s="124"/>
      <c r="BN20" s="178"/>
      <c r="BO20" s="178" t="str">
        <f>IFERROR(IF(INDEX(Results!O:O,MATCH($AK20,Results!$A:$A,0),1)=0,"",INDEX(Results!O:O,MATCH($AK20,Results!$A:$A,0),1)),"")</f>
        <v/>
      </c>
      <c r="BQ20">
        <f>BQ18</f>
        <v>3</v>
      </c>
      <c r="BR20">
        <f>BR18+1</f>
        <v>6</v>
      </c>
      <c r="BS20" t="str">
        <f t="shared" ref="BS20" si="46">BQ20&amp;BR20</f>
        <v>36</v>
      </c>
      <c r="BU20" s="180" t="str">
        <f>IFERROR(INDEX(Results!P:P,MATCH($BS20,Results!$A:$A,0),1),"")</f>
        <v/>
      </c>
      <c r="BV20" s="182" t="str">
        <f>IFERROR(INDEX(Results!Q:Q,MATCH($BS20,Results!$A:$A,0),1),"")</f>
        <v/>
      </c>
      <c r="BW20" s="183"/>
      <c r="BX20" s="186" t="str">
        <f>IFERROR(INDEX(Results!S:S,MATCH($BS20,Results!$A:$A,0),1),"")</f>
        <v/>
      </c>
      <c r="BY20" s="118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20"/>
      <c r="CR20" s="121"/>
      <c r="CS20" s="122"/>
      <c r="CT20" s="123"/>
      <c r="CU20" s="124"/>
      <c r="CV20" s="178"/>
      <c r="CW20" s="178" t="str">
        <f>IFERROR(IF(INDEX(Results!O:O,MATCH($BS20,Results!$A:$A,0),1)=0,"",INDEX(Results!O:O,MATCH($BS20,Results!$A:$A,0),1)),"")</f>
        <v/>
      </c>
      <c r="CY20">
        <f>CY18</f>
        <v>4</v>
      </c>
      <c r="CZ20">
        <f>CZ18+1</f>
        <v>6</v>
      </c>
      <c r="DA20" t="str">
        <f t="shared" ref="DA20" si="47">CY20&amp;CZ20</f>
        <v>46</v>
      </c>
      <c r="DC20" s="180">
        <f>IFERROR(INDEX(Results!P:P,MATCH($DA20,Results!$A:$A,0),1),"")</f>
        <v>47</v>
      </c>
      <c r="DD20" s="182" t="str">
        <f>IFERROR(INDEX(Results!Q:Q,MATCH($DA20,Results!$A:$A,0),1),"")</f>
        <v>Anastacia Malisauskas</v>
      </c>
      <c r="DE20" s="183"/>
      <c r="DF20" s="186" t="str">
        <f>IFERROR(INDEX(Results!S:S,MATCH($DA20,Results!$A:$A,0),1),"")</f>
        <v>Brookfield</v>
      </c>
      <c r="DG20" s="118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20"/>
      <c r="DZ20" s="121"/>
      <c r="EA20" s="122"/>
      <c r="EB20" s="123"/>
      <c r="EC20" s="124"/>
      <c r="ED20" s="178"/>
      <c r="EE20" s="178" t="str">
        <f>IFERROR(IF(INDEX(Results!O:O,MATCH($DA20,Results!$A:$A,0),1)=0,"",INDEX(Results!O:O,MATCH($DA20,Results!$A:$A,0),1)),"")</f>
        <v/>
      </c>
      <c r="EG20">
        <f>EG18</f>
        <v>5</v>
      </c>
      <c r="EH20">
        <f>EH18+1</f>
        <v>6</v>
      </c>
      <c r="EI20" t="str">
        <f t="shared" ref="EI20" si="48">EG20&amp;EH20</f>
        <v>56</v>
      </c>
      <c r="EK20" s="180">
        <f>IFERROR(INDEX(Results!P:P,MATCH($EI20,Results!$A:$A,0),1),"")</f>
        <v>80</v>
      </c>
      <c r="EL20" s="182" t="str">
        <f>IFERROR(INDEX(Results!Q:Q,MATCH($EI20,Results!$A:$A,0),1),"")</f>
        <v>Maddison Giess</v>
      </c>
      <c r="EM20" s="183"/>
      <c r="EN20" s="186" t="str">
        <f>IFERROR(INDEX(Results!S:S,MATCH($EI20,Results!$A:$A,0),1),"")</f>
        <v>Karana Downs</v>
      </c>
      <c r="EO20" s="118"/>
      <c r="EP20" s="119"/>
      <c r="EQ20" s="119"/>
      <c r="ER20" s="119"/>
      <c r="ES20" s="119"/>
      <c r="ET20" s="119"/>
      <c r="EU20" s="119"/>
      <c r="EV20" s="119"/>
      <c r="EW20" s="119"/>
      <c r="EX20" s="119"/>
      <c r="EY20" s="119"/>
      <c r="EZ20" s="119"/>
      <c r="FA20" s="119"/>
      <c r="FB20" s="119"/>
      <c r="FC20" s="119"/>
      <c r="FD20" s="119"/>
      <c r="FE20" s="119"/>
      <c r="FF20" s="119"/>
      <c r="FG20" s="120"/>
      <c r="FH20" s="121"/>
      <c r="FI20" s="122"/>
      <c r="FJ20" s="123"/>
      <c r="FK20" s="124"/>
      <c r="FL20" s="178"/>
      <c r="FM20" s="178" t="str">
        <f>IFERROR(IF(INDEX(Results!O:O,MATCH($EI20,Results!$A:$A,0),1)=0,"",INDEX(Results!O:O,MATCH($EI20,Results!$A:$A,0),1)),"")</f>
        <v/>
      </c>
      <c r="FO20">
        <f>FO18</f>
        <v>6</v>
      </c>
      <c r="FP20">
        <f>FP18+1</f>
        <v>6</v>
      </c>
      <c r="FQ20" t="str">
        <f t="shared" ref="FQ20" si="49">FO20&amp;FP20</f>
        <v>66</v>
      </c>
      <c r="FS20" s="180">
        <f>IFERROR(INDEX(Results!P:P,MATCH($FQ20,Results!$A:$A,0),1),"")</f>
        <v>20</v>
      </c>
      <c r="FT20" s="182" t="str">
        <f>IFERROR(INDEX(Results!Q:Q,MATCH($FQ20,Results!$A:$A,0),1),"")</f>
        <v>Emily Eldred</v>
      </c>
      <c r="FU20" s="183"/>
      <c r="FV20" s="186" t="str">
        <f>IFERROR(INDEX(Results!S:S,MATCH($FQ20,Results!$A:$A,0),1),"")</f>
        <v>Runcorn</v>
      </c>
      <c r="FW20" s="118"/>
      <c r="FX20" s="119"/>
      <c r="FY20" s="119"/>
      <c r="FZ20" s="119"/>
      <c r="GA20" s="119"/>
      <c r="GB20" s="119"/>
      <c r="GC20" s="119"/>
      <c r="GD20" s="119"/>
      <c r="GE20" s="119"/>
      <c r="GF20" s="119"/>
      <c r="GG20" s="119"/>
      <c r="GH20" s="119"/>
      <c r="GI20" s="119"/>
      <c r="GJ20" s="119"/>
      <c r="GK20" s="119"/>
      <c r="GL20" s="119"/>
      <c r="GM20" s="119"/>
      <c r="GN20" s="119"/>
      <c r="GO20" s="120"/>
      <c r="GP20" s="121"/>
      <c r="GQ20" s="122"/>
      <c r="GR20" s="123"/>
      <c r="GS20" s="124"/>
      <c r="GT20" s="178"/>
      <c r="GU20" s="178" t="str">
        <f>IFERROR(IF(INDEX(Results!O:O,MATCH($FQ20,Results!$A:$A,0),1)=0,"",INDEX(Results!O:O,MATCH($FQ20,Results!$A:$A,0),1)),"")</f>
        <v/>
      </c>
      <c r="GW20">
        <f>GW18</f>
        <v>7</v>
      </c>
      <c r="GX20">
        <f>GX18+1</f>
        <v>6</v>
      </c>
      <c r="GY20" t="str">
        <f t="shared" ref="GY20" si="50">GW20&amp;GX20</f>
        <v>76</v>
      </c>
      <c r="HA20" s="180">
        <f>IFERROR(INDEX(Results!P:P,MATCH($GY20,Results!$A:$A,0),1),"")</f>
        <v>82</v>
      </c>
      <c r="HB20" s="182" t="str">
        <f>IFERROR(INDEX(Results!Q:Q,MATCH($GY20,Results!$A:$A,0),1),"")</f>
        <v>Jessica Newport</v>
      </c>
      <c r="HC20" s="183"/>
      <c r="HD20" s="186" t="str">
        <f>IFERROR(INDEX(Results!S:S,MATCH($GY20,Results!$A:$A,0),1),"")</f>
        <v>Karana Downs</v>
      </c>
      <c r="HE20" s="118"/>
      <c r="HF20" s="119"/>
      <c r="HG20" s="119"/>
      <c r="HH20" s="119"/>
      <c r="HI20" s="119"/>
      <c r="HJ20" s="119"/>
      <c r="HK20" s="119"/>
      <c r="HL20" s="119"/>
      <c r="HM20" s="119"/>
      <c r="HN20" s="119"/>
      <c r="HO20" s="119"/>
      <c r="HP20" s="119"/>
      <c r="HQ20" s="119"/>
      <c r="HR20" s="119"/>
      <c r="HS20" s="119"/>
      <c r="HT20" s="119"/>
      <c r="HU20" s="119"/>
      <c r="HV20" s="119"/>
      <c r="HW20" s="120"/>
      <c r="HX20" s="121"/>
      <c r="HY20" s="122"/>
      <c r="HZ20" s="123"/>
      <c r="IA20" s="124"/>
      <c r="IB20" s="178"/>
      <c r="IC20" s="178" t="str">
        <f>IFERROR(IF(INDEX(Results!O:O,MATCH($GY20,Results!$A:$A,0),1)=0,"",INDEX(Results!O:O,MATCH($GY20,Results!$A:$A,0),1)),"")</f>
        <v>Snr</v>
      </c>
      <c r="IE20">
        <f>IE18</f>
        <v>8</v>
      </c>
      <c r="IF20">
        <f>IF18+1</f>
        <v>6</v>
      </c>
      <c r="IG20" t="str">
        <f t="shared" ref="IG20" si="51">IE20&amp;IF20</f>
        <v>86</v>
      </c>
      <c r="II20" s="180" t="str">
        <f>IFERROR(INDEX(Results!P:P,MATCH($IG20,Results!$A:$A,0),1),"")</f>
        <v/>
      </c>
      <c r="IJ20" s="182" t="str">
        <f>IFERROR(INDEX(Results!Q:Q,MATCH($IG20,Results!$A:$A,0),1),"")</f>
        <v/>
      </c>
      <c r="IK20" s="183"/>
      <c r="IL20" s="186" t="str">
        <f>IFERROR(INDEX(Results!S:S,MATCH($IG20,Results!$A:$A,0),1),"")</f>
        <v/>
      </c>
      <c r="IM20" s="118"/>
      <c r="IN20" s="119"/>
      <c r="IO20" s="119"/>
      <c r="IP20" s="119"/>
      <c r="IQ20" s="119"/>
      <c r="IR20" s="119"/>
      <c r="IS20" s="119"/>
      <c r="IT20" s="119"/>
      <c r="IU20" s="119"/>
      <c r="IV20" s="119"/>
      <c r="IW20" s="119"/>
      <c r="IX20" s="119"/>
      <c r="IY20" s="119"/>
      <c r="IZ20" s="119"/>
      <c r="JA20" s="119"/>
      <c r="JB20" s="119"/>
      <c r="JC20" s="119"/>
      <c r="JD20" s="119"/>
      <c r="JE20" s="120"/>
      <c r="JF20" s="121"/>
      <c r="JG20" s="122"/>
      <c r="JH20" s="123"/>
      <c r="JI20" s="124"/>
      <c r="JJ20" s="178"/>
      <c r="JK20" s="178" t="str">
        <f>IFERROR(IF(INDEX(Results!O:O,MATCH($IG20,Results!$A:$A,0),1)=0,"",INDEX(Results!O:O,MATCH($IG20,Results!$A:$A,0),1)),"")</f>
        <v/>
      </c>
      <c r="JM20">
        <f>JM18</f>
        <v>9</v>
      </c>
      <c r="JN20">
        <f>JN18+1</f>
        <v>6</v>
      </c>
      <c r="JO20" t="str">
        <f t="shared" ref="JO20" si="52">JM20&amp;JN20</f>
        <v>96</v>
      </c>
      <c r="JQ20" s="180" t="str">
        <f>IFERROR(INDEX(Results!P:P,MATCH($JO20,Results!$A:$A,0),1),"")</f>
        <v/>
      </c>
      <c r="JR20" s="182" t="str">
        <f>IFERROR(INDEX(Results!Q:Q,MATCH($JO20,Results!$A:$A,0),1),"")</f>
        <v/>
      </c>
      <c r="JS20" s="183"/>
      <c r="JT20" s="186" t="str">
        <f>IFERROR(INDEX(Results!S:S,MATCH($JO20,Results!$A:$A,0),1),"")</f>
        <v/>
      </c>
      <c r="JU20" s="118"/>
      <c r="JV20" s="119"/>
      <c r="JW20" s="119"/>
      <c r="JX20" s="119"/>
      <c r="JY20" s="119"/>
      <c r="JZ20" s="119"/>
      <c r="KA20" s="119"/>
      <c r="KB20" s="119"/>
      <c r="KC20" s="119"/>
      <c r="KD20" s="119"/>
      <c r="KE20" s="119"/>
      <c r="KF20" s="119"/>
      <c r="KG20" s="119"/>
      <c r="KH20" s="119"/>
      <c r="KI20" s="119"/>
      <c r="KJ20" s="119"/>
      <c r="KK20" s="119"/>
      <c r="KL20" s="119"/>
      <c r="KM20" s="120"/>
      <c r="KN20" s="121"/>
      <c r="KO20" s="122"/>
      <c r="KP20" s="123"/>
      <c r="KQ20" s="124"/>
      <c r="KR20" s="178"/>
      <c r="KS20" s="178" t="str">
        <f>IFERROR(IF(INDEX(Results!O:O,MATCH($JO20,Results!$A:$A,0),1)=0,"",INDEX(Results!O:O,MATCH($JO20,Results!$A:$A,0),1)),"")</f>
        <v/>
      </c>
      <c r="KU20">
        <f>KU18</f>
        <v>10</v>
      </c>
      <c r="KV20">
        <f>KV18+1</f>
        <v>6</v>
      </c>
      <c r="KW20" t="str">
        <f t="shared" ref="KW20" si="53">KU20&amp;KV20</f>
        <v>106</v>
      </c>
      <c r="KY20" s="180">
        <f>IFERROR(INDEX(Results!P:P,MATCH($KW20,Results!$A:$A,0),1),"")</f>
        <v>14</v>
      </c>
      <c r="KZ20" s="182" t="str">
        <f>IFERROR(INDEX(Results!Q:Q,MATCH($KW20,Results!$A:$A,0),1),"")</f>
        <v>Amelia Parry</v>
      </c>
      <c r="LA20" s="183"/>
      <c r="LB20" s="186" t="str">
        <f>IFERROR(INDEX(Results!S:S,MATCH($KW20,Results!$A:$A,0),1),"")</f>
        <v>Samford</v>
      </c>
      <c r="LC20" s="118"/>
      <c r="LD20" s="119"/>
      <c r="LE20" s="119"/>
      <c r="LF20" s="119"/>
      <c r="LG20" s="119"/>
      <c r="LH20" s="119"/>
      <c r="LI20" s="119"/>
      <c r="LJ20" s="119"/>
      <c r="LK20" s="119"/>
      <c r="LL20" s="119"/>
      <c r="LM20" s="119"/>
      <c r="LN20" s="119"/>
      <c r="LO20" s="119"/>
      <c r="LP20" s="119"/>
      <c r="LQ20" s="119"/>
      <c r="LR20" s="119"/>
      <c r="LS20" s="119"/>
      <c r="LT20" s="119"/>
      <c r="LU20" s="120"/>
      <c r="LV20" s="121"/>
      <c r="LW20" s="122"/>
      <c r="LX20" s="123"/>
      <c r="LY20" s="124"/>
      <c r="LZ20" s="178"/>
      <c r="MA20" s="178" t="str">
        <f>IFERROR(IF(INDEX(Results!O:O,MATCH($KW20,Results!$A:$A,0),1)=0,"",INDEX(Results!O:O,MATCH($KW20,Results!$A:$A,0),1)),"")</f>
        <v/>
      </c>
      <c r="MC20">
        <f>MC18</f>
        <v>11</v>
      </c>
      <c r="MD20">
        <f>MD18+1</f>
        <v>6</v>
      </c>
      <c r="ME20" t="str">
        <f t="shared" ref="ME20" si="54">MC20&amp;MD20</f>
        <v>116</v>
      </c>
      <c r="MG20" s="180" t="str">
        <f>IFERROR(INDEX(Results!P:P,MATCH($ME20,Results!$A:$A,0),1),"")</f>
        <v/>
      </c>
      <c r="MH20" s="182" t="str">
        <f>IFERROR(INDEX(Results!Q:Q,MATCH($ME20,Results!$A:$A,0),1),"")</f>
        <v/>
      </c>
      <c r="MI20" s="183"/>
      <c r="MJ20" s="186" t="str">
        <f>IFERROR(INDEX(Results!S:S,MATCH($ME20,Results!$A:$A,0),1),"")</f>
        <v/>
      </c>
      <c r="MK20" s="118"/>
      <c r="ML20" s="119"/>
      <c r="MM20" s="119"/>
      <c r="MN20" s="119"/>
      <c r="MO20" s="119"/>
      <c r="MP20" s="119"/>
      <c r="MQ20" s="119"/>
      <c r="MR20" s="119"/>
      <c r="MS20" s="119"/>
      <c r="MT20" s="119"/>
      <c r="MU20" s="119"/>
      <c r="MV20" s="119"/>
      <c r="MW20" s="119"/>
      <c r="MX20" s="119"/>
      <c r="MY20" s="119"/>
      <c r="MZ20" s="119"/>
      <c r="NA20" s="119"/>
      <c r="NB20" s="119"/>
      <c r="NC20" s="120"/>
      <c r="ND20" s="121"/>
      <c r="NE20" s="122"/>
      <c r="NF20" s="123"/>
      <c r="NG20" s="124"/>
      <c r="NH20" s="178"/>
      <c r="NI20" s="178" t="str">
        <f>IFERROR(IF(INDEX(Results!O:O,MATCH($ME20,Results!$A:$A,0),1)=0,"",INDEX(Results!O:O,MATCH($ME20,Results!$A:$A,0),1)),"")</f>
        <v/>
      </c>
      <c r="NK20">
        <f>NK18</f>
        <v>12</v>
      </c>
      <c r="NL20">
        <f>NL18+1</f>
        <v>6</v>
      </c>
      <c r="NM20" t="str">
        <f t="shared" ref="NM20" si="55">NK20&amp;NL20</f>
        <v>126</v>
      </c>
      <c r="NO20" s="180">
        <f>IFERROR(INDEX(Results!P:P,MATCH($NM20,Results!$A:$A,0),1),"")</f>
        <v>44</v>
      </c>
      <c r="NP20" s="182" t="str">
        <f>IFERROR(INDEX(Results!Q:Q,MATCH($NM20,Results!$A:$A,0),1),"")</f>
        <v>Mikayla Dillon</v>
      </c>
      <c r="NQ20" s="183"/>
      <c r="NR20" s="186" t="str">
        <f>IFERROR(INDEX(Results!S:S,MATCH($NM20,Results!$A:$A,0),1),"")</f>
        <v>Hendra</v>
      </c>
      <c r="NS20" s="118"/>
      <c r="NT20" s="119"/>
      <c r="NU20" s="119"/>
      <c r="NV20" s="119"/>
      <c r="NW20" s="119"/>
      <c r="NX20" s="119"/>
      <c r="NY20" s="119"/>
      <c r="NZ20" s="119"/>
      <c r="OA20" s="119"/>
      <c r="OB20" s="119"/>
      <c r="OC20" s="119"/>
      <c r="OD20" s="119"/>
      <c r="OE20" s="119"/>
      <c r="OF20" s="119"/>
      <c r="OG20" s="119"/>
      <c r="OH20" s="119"/>
      <c r="OI20" s="119"/>
      <c r="OJ20" s="119"/>
      <c r="OK20" s="120"/>
      <c r="OL20" s="121"/>
      <c r="OM20" s="122"/>
      <c r="ON20" s="123"/>
      <c r="OO20" s="124"/>
      <c r="OP20" s="178"/>
      <c r="OQ20" s="178" t="str">
        <f>IFERROR(IF(INDEX(Results!O:O,MATCH($NM20,Results!$A:$A,0),1)=0,"",INDEX(Results!O:O,MATCH($NM20,Results!$A:$A,0),1)),"")</f>
        <v/>
      </c>
    </row>
    <row r="21" spans="1:407" ht="24" customHeight="1" x14ac:dyDescent="0.25">
      <c r="E21" s="181"/>
      <c r="F21" s="184"/>
      <c r="G21" s="185"/>
      <c r="H21" s="187"/>
      <c r="I21" s="118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20"/>
      <c r="AB21" s="121"/>
      <c r="AC21" s="122"/>
      <c r="AD21" s="123"/>
      <c r="AE21" s="124"/>
      <c r="AF21" s="179"/>
      <c r="AG21" s="179"/>
      <c r="AM21" s="181"/>
      <c r="AN21" s="184"/>
      <c r="AO21" s="185"/>
      <c r="AP21" s="187"/>
      <c r="AQ21" s="118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20"/>
      <c r="BJ21" s="121"/>
      <c r="BK21" s="122"/>
      <c r="BL21" s="123"/>
      <c r="BM21" s="124"/>
      <c r="BN21" s="179"/>
      <c r="BO21" s="179"/>
      <c r="BU21" s="181" t="str">
        <f>IFERROR(INDEX(Results!P:P,MATCH($BS21,Results!$A:$A,0),1),"")</f>
        <v/>
      </c>
      <c r="BV21" s="184" t="str">
        <f>IFERROR(INDEX(Results!Q:Q,MATCH($BS21,Results!$A:$A,0),1),"")</f>
        <v/>
      </c>
      <c r="BW21" s="185"/>
      <c r="BX21" s="187" t="str">
        <f>IFERROR(INDEX(Results!S:S,MATCH($BS21,Results!$A:$A,0),1),"")</f>
        <v/>
      </c>
      <c r="BY21" s="118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20"/>
      <c r="CR21" s="121"/>
      <c r="CS21" s="122"/>
      <c r="CT21" s="123"/>
      <c r="CU21" s="124"/>
      <c r="CV21" s="179"/>
      <c r="CW21" s="179" t="str">
        <f>IFERROR(IF(INDEX(Results!O:O,MATCH($BS21,Results!$A:$A,0),1)=0,"",INDEX(Results!O:O,MATCH($BS21,Results!$A:$A,0),1)),"")</f>
        <v/>
      </c>
      <c r="DC21" s="181" t="str">
        <f>IFERROR(INDEX(Results!P:P,MATCH($DA21,Results!$A:$A,0),1),"")</f>
        <v/>
      </c>
      <c r="DD21" s="184" t="str">
        <f>IFERROR(INDEX(Results!Q:Q,MATCH($DA21,Results!$A:$A,0),1),"")</f>
        <v/>
      </c>
      <c r="DE21" s="185"/>
      <c r="DF21" s="187" t="str">
        <f>IFERROR(INDEX(Results!S:S,MATCH($DA21,Results!$A:$A,0),1),"")</f>
        <v/>
      </c>
      <c r="DG21" s="118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20"/>
      <c r="DZ21" s="121"/>
      <c r="EA21" s="122"/>
      <c r="EB21" s="123"/>
      <c r="EC21" s="124"/>
      <c r="ED21" s="179"/>
      <c r="EE21" s="179" t="str">
        <f>IFERROR(IF(INDEX(Results!O:O,MATCH($DA21,Results!$A:$A,0),1)=0,"",INDEX(Results!O:O,MATCH($DA21,Results!$A:$A,0),1)),"")</f>
        <v/>
      </c>
      <c r="EK21" s="181" t="str">
        <f>IFERROR(INDEX(Results!P:P,MATCH($EI21,Results!$A:$A,0),1),"")</f>
        <v/>
      </c>
      <c r="EL21" s="184" t="str">
        <f>IFERROR(INDEX(Results!Q:Q,MATCH($EI21,Results!$A:$A,0),1),"")</f>
        <v/>
      </c>
      <c r="EM21" s="185"/>
      <c r="EN21" s="187" t="str">
        <f>IFERROR(INDEX(Results!S:S,MATCH($EI21,Results!$A:$A,0),1),"")</f>
        <v/>
      </c>
      <c r="EO21" s="118"/>
      <c r="EP21" s="119"/>
      <c r="EQ21" s="119"/>
      <c r="ER21" s="119"/>
      <c r="ES21" s="119"/>
      <c r="ET21" s="119"/>
      <c r="EU21" s="119"/>
      <c r="EV21" s="119"/>
      <c r="EW21" s="119"/>
      <c r="EX21" s="119"/>
      <c r="EY21" s="119"/>
      <c r="EZ21" s="119"/>
      <c r="FA21" s="119"/>
      <c r="FB21" s="119"/>
      <c r="FC21" s="119"/>
      <c r="FD21" s="119"/>
      <c r="FE21" s="119"/>
      <c r="FF21" s="119"/>
      <c r="FG21" s="120"/>
      <c r="FH21" s="121"/>
      <c r="FI21" s="122"/>
      <c r="FJ21" s="123"/>
      <c r="FK21" s="124"/>
      <c r="FL21" s="179"/>
      <c r="FM21" s="179" t="str">
        <f>IFERROR(IF(INDEX(Results!O:O,MATCH($EI21,Results!$A:$A,0),1)=0,"",INDEX(Results!O:O,MATCH($EI21,Results!$A:$A,0),1)),"")</f>
        <v/>
      </c>
      <c r="FS21" s="181" t="str">
        <f>IFERROR(INDEX(Results!P:P,MATCH($FQ21,Results!$A:$A,0),1),"")</f>
        <v/>
      </c>
      <c r="FT21" s="184" t="str">
        <f>IFERROR(INDEX(Results!Q:Q,MATCH($FQ21,Results!$A:$A,0),1),"")</f>
        <v/>
      </c>
      <c r="FU21" s="185"/>
      <c r="FV21" s="187" t="str">
        <f>IFERROR(INDEX(Results!S:S,MATCH($FQ21,Results!$A:$A,0),1),"")</f>
        <v/>
      </c>
      <c r="FW21" s="118"/>
      <c r="FX21" s="119"/>
      <c r="FY21" s="119"/>
      <c r="FZ21" s="119"/>
      <c r="GA21" s="119"/>
      <c r="GB21" s="119"/>
      <c r="GC21" s="119"/>
      <c r="GD21" s="119"/>
      <c r="GE21" s="119"/>
      <c r="GF21" s="119"/>
      <c r="GG21" s="119"/>
      <c r="GH21" s="119"/>
      <c r="GI21" s="119"/>
      <c r="GJ21" s="119"/>
      <c r="GK21" s="119"/>
      <c r="GL21" s="119"/>
      <c r="GM21" s="119"/>
      <c r="GN21" s="119"/>
      <c r="GO21" s="120"/>
      <c r="GP21" s="121"/>
      <c r="GQ21" s="122"/>
      <c r="GR21" s="123"/>
      <c r="GS21" s="124"/>
      <c r="GT21" s="179"/>
      <c r="GU21" s="179" t="str">
        <f>IFERROR(IF(INDEX(Results!O:O,MATCH($FQ21,Results!$A:$A,0),1)=0,"",INDEX(Results!O:O,MATCH($FQ21,Results!$A:$A,0),1)),"")</f>
        <v/>
      </c>
      <c r="HA21" s="181" t="str">
        <f>IFERROR(INDEX(Results!P:P,MATCH($GY21,Results!$A:$A,0),1),"")</f>
        <v/>
      </c>
      <c r="HB21" s="184" t="str">
        <f>IFERROR(INDEX(Results!Q:Q,MATCH($GY21,Results!$A:$A,0),1),"")</f>
        <v/>
      </c>
      <c r="HC21" s="185"/>
      <c r="HD21" s="187" t="str">
        <f>IFERROR(INDEX(Results!S:S,MATCH($GY21,Results!$A:$A,0),1),"")</f>
        <v/>
      </c>
      <c r="HE21" s="118"/>
      <c r="HF21" s="119"/>
      <c r="HG21" s="119"/>
      <c r="HH21" s="119"/>
      <c r="HI21" s="119"/>
      <c r="HJ21" s="119"/>
      <c r="HK21" s="119"/>
      <c r="HL21" s="119"/>
      <c r="HM21" s="119"/>
      <c r="HN21" s="119"/>
      <c r="HO21" s="119"/>
      <c r="HP21" s="119"/>
      <c r="HQ21" s="119"/>
      <c r="HR21" s="119"/>
      <c r="HS21" s="119"/>
      <c r="HT21" s="119"/>
      <c r="HU21" s="119"/>
      <c r="HV21" s="119"/>
      <c r="HW21" s="120"/>
      <c r="HX21" s="121"/>
      <c r="HY21" s="122"/>
      <c r="HZ21" s="123"/>
      <c r="IA21" s="124"/>
      <c r="IB21" s="179"/>
      <c r="IC21" s="179" t="str">
        <f>IFERROR(IF(INDEX(Results!O:O,MATCH($GY21,Results!$A:$A,0),1)=0,"",INDEX(Results!O:O,MATCH($GY21,Results!$A:$A,0),1)),"")</f>
        <v/>
      </c>
      <c r="II21" s="181" t="str">
        <f>IFERROR(INDEX(Results!P:P,MATCH($IG21,Results!$A:$A,0),1),"")</f>
        <v/>
      </c>
      <c r="IJ21" s="184" t="str">
        <f>IFERROR(INDEX(Results!Q:Q,MATCH($IG21,Results!$A:$A,0),1),"")</f>
        <v/>
      </c>
      <c r="IK21" s="185"/>
      <c r="IL21" s="187" t="str">
        <f>IFERROR(INDEX(Results!S:S,MATCH($IG21,Results!$A:$A,0),1),"")</f>
        <v/>
      </c>
      <c r="IM21" s="118"/>
      <c r="IN21" s="119"/>
      <c r="IO21" s="119"/>
      <c r="IP21" s="119"/>
      <c r="IQ21" s="119"/>
      <c r="IR21" s="119"/>
      <c r="IS21" s="119"/>
      <c r="IT21" s="119"/>
      <c r="IU21" s="119"/>
      <c r="IV21" s="119"/>
      <c r="IW21" s="119"/>
      <c r="IX21" s="119"/>
      <c r="IY21" s="119"/>
      <c r="IZ21" s="119"/>
      <c r="JA21" s="119"/>
      <c r="JB21" s="119"/>
      <c r="JC21" s="119"/>
      <c r="JD21" s="119"/>
      <c r="JE21" s="120"/>
      <c r="JF21" s="121"/>
      <c r="JG21" s="122"/>
      <c r="JH21" s="123"/>
      <c r="JI21" s="124"/>
      <c r="JJ21" s="179"/>
      <c r="JK21" s="179" t="str">
        <f>IFERROR(IF(INDEX(Results!O:O,MATCH($IG21,Results!$A:$A,0),1)=0,"",INDEX(Results!O:O,MATCH($IG21,Results!$A:$A,0),1)),"")</f>
        <v/>
      </c>
      <c r="JQ21" s="181" t="str">
        <f>IFERROR(INDEX(Results!P:P,MATCH($JO21,Results!$A:$A,0),1),"")</f>
        <v/>
      </c>
      <c r="JR21" s="184" t="str">
        <f>IFERROR(INDEX(Results!Q:Q,MATCH($JO21,Results!$A:$A,0),1),"")</f>
        <v/>
      </c>
      <c r="JS21" s="185"/>
      <c r="JT21" s="187" t="str">
        <f>IFERROR(INDEX(Results!S:S,MATCH($JO21,Results!$A:$A,0),1),"")</f>
        <v/>
      </c>
      <c r="JU21" s="118"/>
      <c r="JV21" s="119"/>
      <c r="JW21" s="119"/>
      <c r="JX21" s="119"/>
      <c r="JY21" s="119"/>
      <c r="JZ21" s="119"/>
      <c r="KA21" s="119"/>
      <c r="KB21" s="119"/>
      <c r="KC21" s="119"/>
      <c r="KD21" s="119"/>
      <c r="KE21" s="119"/>
      <c r="KF21" s="119"/>
      <c r="KG21" s="119"/>
      <c r="KH21" s="119"/>
      <c r="KI21" s="119"/>
      <c r="KJ21" s="119"/>
      <c r="KK21" s="119"/>
      <c r="KL21" s="119"/>
      <c r="KM21" s="120"/>
      <c r="KN21" s="121"/>
      <c r="KO21" s="122"/>
      <c r="KP21" s="123"/>
      <c r="KQ21" s="124"/>
      <c r="KR21" s="179"/>
      <c r="KS21" s="179" t="str">
        <f>IFERROR(IF(INDEX(Results!O:O,MATCH($JO21,Results!$A:$A,0),1)=0,"",INDEX(Results!O:O,MATCH($JO21,Results!$A:$A,0),1)),"")</f>
        <v/>
      </c>
      <c r="KY21" s="181" t="str">
        <f>IFERROR(INDEX(Results!P:P,MATCH($KW21,Results!$A:$A,0),1),"")</f>
        <v/>
      </c>
      <c r="KZ21" s="184" t="str">
        <f>IFERROR(INDEX(Results!Q:Q,MATCH($KW21,Results!$A:$A,0),1),"")</f>
        <v/>
      </c>
      <c r="LA21" s="185"/>
      <c r="LB21" s="187" t="str">
        <f>IFERROR(INDEX(Results!S:S,MATCH($KW21,Results!$A:$A,0),1),"")</f>
        <v/>
      </c>
      <c r="LC21" s="118"/>
      <c r="LD21" s="119"/>
      <c r="LE21" s="119"/>
      <c r="LF21" s="119"/>
      <c r="LG21" s="119"/>
      <c r="LH21" s="119"/>
      <c r="LI21" s="119"/>
      <c r="LJ21" s="119"/>
      <c r="LK21" s="119"/>
      <c r="LL21" s="119"/>
      <c r="LM21" s="119"/>
      <c r="LN21" s="119"/>
      <c r="LO21" s="119"/>
      <c r="LP21" s="119"/>
      <c r="LQ21" s="119"/>
      <c r="LR21" s="119"/>
      <c r="LS21" s="119"/>
      <c r="LT21" s="119"/>
      <c r="LU21" s="120"/>
      <c r="LV21" s="121"/>
      <c r="LW21" s="122"/>
      <c r="LX21" s="123"/>
      <c r="LY21" s="124"/>
      <c r="LZ21" s="179"/>
      <c r="MA21" s="179" t="str">
        <f>IFERROR(IF(INDEX(Results!O:O,MATCH($KW21,Results!$A:$A,0),1)=0,"",INDEX(Results!O:O,MATCH($KW21,Results!$A:$A,0),1)),"")</f>
        <v/>
      </c>
      <c r="MG21" s="181" t="str">
        <f>IFERROR(INDEX(Results!P:P,MATCH($ME21,Results!$A:$A,0),1),"")</f>
        <v/>
      </c>
      <c r="MH21" s="184" t="str">
        <f>IFERROR(INDEX(Results!Q:Q,MATCH($ME21,Results!$A:$A,0),1),"")</f>
        <v/>
      </c>
      <c r="MI21" s="185"/>
      <c r="MJ21" s="187" t="str">
        <f>IFERROR(INDEX(Results!S:S,MATCH($ME21,Results!$A:$A,0),1),"")</f>
        <v/>
      </c>
      <c r="MK21" s="118"/>
      <c r="ML21" s="119"/>
      <c r="MM21" s="119"/>
      <c r="MN21" s="119"/>
      <c r="MO21" s="119"/>
      <c r="MP21" s="119"/>
      <c r="MQ21" s="119"/>
      <c r="MR21" s="119"/>
      <c r="MS21" s="119"/>
      <c r="MT21" s="119"/>
      <c r="MU21" s="119"/>
      <c r="MV21" s="119"/>
      <c r="MW21" s="119"/>
      <c r="MX21" s="119"/>
      <c r="MY21" s="119"/>
      <c r="MZ21" s="119"/>
      <c r="NA21" s="119"/>
      <c r="NB21" s="119"/>
      <c r="NC21" s="120"/>
      <c r="ND21" s="121"/>
      <c r="NE21" s="122"/>
      <c r="NF21" s="123"/>
      <c r="NG21" s="124"/>
      <c r="NH21" s="179"/>
      <c r="NI21" s="179" t="str">
        <f>IFERROR(IF(INDEX(Results!O:O,MATCH($ME21,Results!$A:$A,0),1)=0,"",INDEX(Results!O:O,MATCH($ME21,Results!$A:$A,0),1)),"")</f>
        <v/>
      </c>
      <c r="NO21" s="181" t="str">
        <f>IFERROR(INDEX(Results!P:P,MATCH($NM21,Results!$A:$A,0),1),"")</f>
        <v/>
      </c>
      <c r="NP21" s="184" t="str">
        <f>IFERROR(INDEX(Results!Q:Q,MATCH($NM21,Results!$A:$A,0),1),"")</f>
        <v/>
      </c>
      <c r="NQ21" s="185"/>
      <c r="NR21" s="187" t="str">
        <f>IFERROR(INDEX(Results!S:S,MATCH($NM21,Results!$A:$A,0),1),"")</f>
        <v/>
      </c>
      <c r="NS21" s="118"/>
      <c r="NT21" s="119"/>
      <c r="NU21" s="119"/>
      <c r="NV21" s="119"/>
      <c r="NW21" s="119"/>
      <c r="NX21" s="119"/>
      <c r="NY21" s="119"/>
      <c r="NZ21" s="119"/>
      <c r="OA21" s="119"/>
      <c r="OB21" s="119"/>
      <c r="OC21" s="119"/>
      <c r="OD21" s="119"/>
      <c r="OE21" s="119"/>
      <c r="OF21" s="119"/>
      <c r="OG21" s="119"/>
      <c r="OH21" s="119"/>
      <c r="OI21" s="119"/>
      <c r="OJ21" s="119"/>
      <c r="OK21" s="120"/>
      <c r="OL21" s="121"/>
      <c r="OM21" s="122"/>
      <c r="ON21" s="123"/>
      <c r="OO21" s="124"/>
      <c r="OP21" s="179"/>
      <c r="OQ21" s="179" t="str">
        <f>IFERROR(IF(INDEX(Results!O:O,MATCH($NM21,Results!$A:$A,0),1)=0,"",INDEX(Results!O:O,MATCH($NM21,Results!$A:$A,0),1)),"")</f>
        <v/>
      </c>
    </row>
    <row r="22" spans="1:407" ht="24" customHeight="1" x14ac:dyDescent="0.25">
      <c r="A22">
        <f>A20</f>
        <v>1</v>
      </c>
      <c r="B22">
        <f>B20+1</f>
        <v>7</v>
      </c>
      <c r="C22" t="str">
        <f t="shared" si="0"/>
        <v>17</v>
      </c>
      <c r="E22" s="180" t="str">
        <f>IFERROR(INDEX(Results!P:P,MATCH($C22,Results!$A:$A,0),1),"")</f>
        <v/>
      </c>
      <c r="F22" s="182" t="str">
        <f>IFERROR(INDEX(Results!Q:Q,MATCH($C22,Results!$A:$A,0),1),"")</f>
        <v/>
      </c>
      <c r="G22" s="183"/>
      <c r="H22" s="186" t="str">
        <f>IFERROR(INDEX(Results!S:S,MATCH($C22,Results!$A:$A,0),1),"")</f>
        <v/>
      </c>
      <c r="I22" s="118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20"/>
      <c r="AB22" s="121"/>
      <c r="AC22" s="122"/>
      <c r="AD22" s="123"/>
      <c r="AE22" s="124"/>
      <c r="AF22" s="178"/>
      <c r="AG22" s="178" t="str">
        <f>IFERROR(IF(INDEX(Results!O:O,MATCH($C22,Results!$A:$A,0),1)=0,"",INDEX(Results!O:O,MATCH($C22,Results!$A:$A,0),1)),"")</f>
        <v/>
      </c>
      <c r="AI22">
        <f>AI20</f>
        <v>2</v>
      </c>
      <c r="AJ22">
        <f>AJ20+1</f>
        <v>7</v>
      </c>
      <c r="AK22" t="str">
        <f t="shared" ref="AK22" si="56">AI22&amp;AJ22</f>
        <v>27</v>
      </c>
      <c r="AM22" s="180" t="str">
        <f>IFERROR(INDEX(Results!P:P,MATCH($AK22,Results!$A:$A,0),1),"")</f>
        <v/>
      </c>
      <c r="AN22" s="182" t="str">
        <f>IFERROR(INDEX(Results!Q:Q,MATCH($AK22,Results!$A:$A,0),1),"")</f>
        <v/>
      </c>
      <c r="AO22" s="183"/>
      <c r="AP22" s="186" t="str">
        <f>IFERROR(INDEX(Results!S:S,MATCH($AK22,Results!$A:$A,0),1),"")</f>
        <v/>
      </c>
      <c r="AQ22" s="118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20"/>
      <c r="BJ22" s="121"/>
      <c r="BK22" s="122"/>
      <c r="BL22" s="123"/>
      <c r="BM22" s="124"/>
      <c r="BN22" s="178"/>
      <c r="BO22" s="178" t="str">
        <f>IFERROR(IF(INDEX(Results!O:O,MATCH($AK22,Results!$A:$A,0),1)=0,"",INDEX(Results!O:O,MATCH($AK22,Results!$A:$A,0),1)),"")</f>
        <v/>
      </c>
      <c r="BQ22">
        <f>BQ20</f>
        <v>3</v>
      </c>
      <c r="BR22">
        <f>BR20+1</f>
        <v>7</v>
      </c>
      <c r="BS22" t="str">
        <f t="shared" ref="BS22" si="57">BQ22&amp;BR22</f>
        <v>37</v>
      </c>
      <c r="BU22" s="180" t="str">
        <f>IFERROR(INDEX(Results!P:P,MATCH($BS22,Results!$A:$A,0),1),"")</f>
        <v/>
      </c>
      <c r="BV22" s="182" t="str">
        <f>IFERROR(INDEX(Results!Q:Q,MATCH($BS22,Results!$A:$A,0),1),"")</f>
        <v/>
      </c>
      <c r="BW22" s="183"/>
      <c r="BX22" s="186" t="str">
        <f>IFERROR(INDEX(Results!S:S,MATCH($BS22,Results!$A:$A,0),1),"")</f>
        <v/>
      </c>
      <c r="BY22" s="118"/>
      <c r="BZ22" s="119"/>
      <c r="CA22" s="119"/>
      <c r="CB22" s="119"/>
      <c r="CC22" s="119"/>
      <c r="CD22" s="119"/>
      <c r="CE22" s="119"/>
      <c r="CF22" s="119"/>
      <c r="CG22" s="119"/>
      <c r="CH22" s="119"/>
      <c r="CI22" s="119"/>
      <c r="CJ22" s="119"/>
      <c r="CK22" s="119"/>
      <c r="CL22" s="119"/>
      <c r="CM22" s="119"/>
      <c r="CN22" s="119"/>
      <c r="CO22" s="119"/>
      <c r="CP22" s="119"/>
      <c r="CQ22" s="120"/>
      <c r="CR22" s="121"/>
      <c r="CS22" s="122"/>
      <c r="CT22" s="123"/>
      <c r="CU22" s="124"/>
      <c r="CV22" s="178"/>
      <c r="CW22" s="178" t="str">
        <f>IFERROR(IF(INDEX(Results!O:O,MATCH($BS22,Results!$A:$A,0),1)=0,"",INDEX(Results!O:O,MATCH($BS22,Results!$A:$A,0),1)),"")</f>
        <v/>
      </c>
      <c r="CY22">
        <f>CY20</f>
        <v>4</v>
      </c>
      <c r="CZ22">
        <f>CZ20+1</f>
        <v>7</v>
      </c>
      <c r="DA22" t="str">
        <f t="shared" ref="DA22" si="58">CY22&amp;CZ22</f>
        <v>47</v>
      </c>
      <c r="DC22" s="180">
        <f>IFERROR(INDEX(Results!P:P,MATCH($DA22,Results!$A:$A,0),1),"")</f>
        <v>48</v>
      </c>
      <c r="DD22" s="182" t="str">
        <f>IFERROR(INDEX(Results!Q:Q,MATCH($DA22,Results!$A:$A,0),1),"")</f>
        <v>Ellie Sandiford</v>
      </c>
      <c r="DE22" s="183"/>
      <c r="DF22" s="186" t="str">
        <f>IFERROR(INDEX(Results!S:S,MATCH($DA22,Results!$A:$A,0),1),"")</f>
        <v xml:space="preserve">Darra Oxley </v>
      </c>
      <c r="DG22" s="118"/>
      <c r="DH22" s="119"/>
      <c r="DI22" s="119"/>
      <c r="DJ22" s="119"/>
      <c r="DK22" s="119"/>
      <c r="DL22" s="119"/>
      <c r="DM22" s="119"/>
      <c r="DN22" s="119"/>
      <c r="DO22" s="119"/>
      <c r="DP22" s="119"/>
      <c r="DQ22" s="119"/>
      <c r="DR22" s="119"/>
      <c r="DS22" s="119"/>
      <c r="DT22" s="119"/>
      <c r="DU22" s="119"/>
      <c r="DV22" s="119"/>
      <c r="DW22" s="119"/>
      <c r="DX22" s="119"/>
      <c r="DY22" s="120"/>
      <c r="DZ22" s="121"/>
      <c r="EA22" s="122"/>
      <c r="EB22" s="123"/>
      <c r="EC22" s="124"/>
      <c r="ED22" s="178"/>
      <c r="EE22" s="178" t="str">
        <f>IFERROR(IF(INDEX(Results!O:O,MATCH($DA22,Results!$A:$A,0),1)=0,"",INDEX(Results!O:O,MATCH($DA22,Results!$A:$A,0),1)),"")</f>
        <v/>
      </c>
      <c r="EG22">
        <f>EG20</f>
        <v>5</v>
      </c>
      <c r="EH22">
        <f>EH20+1</f>
        <v>7</v>
      </c>
      <c r="EI22" t="str">
        <f t="shared" ref="EI22" si="59">EG22&amp;EH22</f>
        <v>57</v>
      </c>
      <c r="EK22" s="180">
        <f>IFERROR(INDEX(Results!P:P,MATCH($EI22,Results!$A:$A,0),1),"")</f>
        <v>81</v>
      </c>
      <c r="EL22" s="182" t="str">
        <f>IFERROR(INDEX(Results!Q:Q,MATCH($EI22,Results!$A:$A,0),1),"")</f>
        <v>Dakota Giess</v>
      </c>
      <c r="EM22" s="183"/>
      <c r="EN22" s="186" t="str">
        <f>IFERROR(INDEX(Results!S:S,MATCH($EI22,Results!$A:$A,0),1),"")</f>
        <v>Karana Downs</v>
      </c>
      <c r="EO22" s="118"/>
      <c r="EP22" s="119"/>
      <c r="EQ22" s="119"/>
      <c r="ER22" s="119"/>
      <c r="ES22" s="119"/>
      <c r="ET22" s="119"/>
      <c r="EU22" s="119"/>
      <c r="EV22" s="119"/>
      <c r="EW22" s="119"/>
      <c r="EX22" s="119"/>
      <c r="EY22" s="119"/>
      <c r="EZ22" s="119"/>
      <c r="FA22" s="119"/>
      <c r="FB22" s="119"/>
      <c r="FC22" s="119"/>
      <c r="FD22" s="119"/>
      <c r="FE22" s="119"/>
      <c r="FF22" s="119"/>
      <c r="FG22" s="120"/>
      <c r="FH22" s="121"/>
      <c r="FI22" s="122"/>
      <c r="FJ22" s="123"/>
      <c r="FK22" s="124"/>
      <c r="FL22" s="178"/>
      <c r="FM22" s="178" t="str">
        <f>IFERROR(IF(INDEX(Results!O:O,MATCH($EI22,Results!$A:$A,0),1)=0,"",INDEX(Results!O:O,MATCH($EI22,Results!$A:$A,0),1)),"")</f>
        <v/>
      </c>
      <c r="FO22">
        <f>FO20</f>
        <v>6</v>
      </c>
      <c r="FP22">
        <f>FP20+1</f>
        <v>7</v>
      </c>
      <c r="FQ22" t="str">
        <f t="shared" ref="FQ22" si="60">FO22&amp;FP22</f>
        <v>67</v>
      </c>
      <c r="FS22" s="180">
        <f>IFERROR(INDEX(Results!P:P,MATCH($FQ22,Results!$A:$A,0),1),"")</f>
        <v>31</v>
      </c>
      <c r="FT22" s="182" t="str">
        <f>IFERROR(INDEX(Results!Q:Q,MATCH($FQ22,Results!$A:$A,0),1),"")</f>
        <v>Madison Heath</v>
      </c>
      <c r="FU22" s="183"/>
      <c r="FV22" s="186" t="str">
        <f>IFERROR(INDEX(Results!S:S,MATCH($FQ22,Results!$A:$A,0),1),"")</f>
        <v>Maroochy</v>
      </c>
      <c r="FW22" s="118"/>
      <c r="FX22" s="119"/>
      <c r="FY22" s="119"/>
      <c r="FZ22" s="119"/>
      <c r="GA22" s="119"/>
      <c r="GB22" s="119"/>
      <c r="GC22" s="119"/>
      <c r="GD22" s="119"/>
      <c r="GE22" s="119"/>
      <c r="GF22" s="119"/>
      <c r="GG22" s="119"/>
      <c r="GH22" s="119"/>
      <c r="GI22" s="119"/>
      <c r="GJ22" s="119"/>
      <c r="GK22" s="119"/>
      <c r="GL22" s="119"/>
      <c r="GM22" s="119"/>
      <c r="GN22" s="119"/>
      <c r="GO22" s="120"/>
      <c r="GP22" s="121"/>
      <c r="GQ22" s="122"/>
      <c r="GR22" s="123"/>
      <c r="GS22" s="124"/>
      <c r="GT22" s="178"/>
      <c r="GU22" s="178" t="str">
        <f>IFERROR(IF(INDEX(Results!O:O,MATCH($FQ22,Results!$A:$A,0),1)=0,"",INDEX(Results!O:O,MATCH($FQ22,Results!$A:$A,0),1)),"")</f>
        <v/>
      </c>
      <c r="GW22">
        <f>GW20</f>
        <v>7</v>
      </c>
      <c r="GX22">
        <f>GX20+1</f>
        <v>7</v>
      </c>
      <c r="GY22" t="str">
        <f t="shared" ref="GY22" si="61">GW22&amp;GX22</f>
        <v>77</v>
      </c>
      <c r="HA22" s="180" t="str">
        <f>IFERROR(INDEX(Results!P:P,MATCH($GY22,Results!$A:$A,0),1),"")</f>
        <v/>
      </c>
      <c r="HB22" s="182" t="str">
        <f>IFERROR(INDEX(Results!Q:Q,MATCH($GY22,Results!$A:$A,0),1),"")</f>
        <v/>
      </c>
      <c r="HC22" s="183"/>
      <c r="HD22" s="186" t="str">
        <f>IFERROR(INDEX(Results!S:S,MATCH($GY22,Results!$A:$A,0),1),"")</f>
        <v/>
      </c>
      <c r="HE22" s="118"/>
      <c r="HF22" s="119"/>
      <c r="HG22" s="119"/>
      <c r="HH22" s="119"/>
      <c r="HI22" s="119"/>
      <c r="HJ22" s="119"/>
      <c r="HK22" s="119"/>
      <c r="HL22" s="119"/>
      <c r="HM22" s="119"/>
      <c r="HN22" s="119"/>
      <c r="HO22" s="119"/>
      <c r="HP22" s="119"/>
      <c r="HQ22" s="119"/>
      <c r="HR22" s="119"/>
      <c r="HS22" s="119"/>
      <c r="HT22" s="119"/>
      <c r="HU22" s="119"/>
      <c r="HV22" s="119"/>
      <c r="HW22" s="120"/>
      <c r="HX22" s="121"/>
      <c r="HY22" s="122"/>
      <c r="HZ22" s="123"/>
      <c r="IA22" s="124"/>
      <c r="IB22" s="178"/>
      <c r="IC22" s="178" t="str">
        <f>IFERROR(IF(INDEX(Results!O:O,MATCH($GY22,Results!$A:$A,0),1)=0,"",INDEX(Results!O:O,MATCH($GY22,Results!$A:$A,0),1)),"")</f>
        <v/>
      </c>
      <c r="IE22">
        <f>IE20</f>
        <v>8</v>
      </c>
      <c r="IF22">
        <f>IF20+1</f>
        <v>7</v>
      </c>
      <c r="IG22" t="str">
        <f t="shared" ref="IG22" si="62">IE22&amp;IF22</f>
        <v>87</v>
      </c>
      <c r="II22" s="180" t="str">
        <f>IFERROR(INDEX(Results!P:P,MATCH($IG22,Results!$A:$A,0),1),"")</f>
        <v/>
      </c>
      <c r="IJ22" s="182" t="str">
        <f>IFERROR(INDEX(Results!Q:Q,MATCH($IG22,Results!$A:$A,0),1),"")</f>
        <v/>
      </c>
      <c r="IK22" s="183"/>
      <c r="IL22" s="186" t="str">
        <f>IFERROR(INDEX(Results!S:S,MATCH($IG22,Results!$A:$A,0),1),"")</f>
        <v/>
      </c>
      <c r="IM22" s="118"/>
      <c r="IN22" s="119"/>
      <c r="IO22" s="119"/>
      <c r="IP22" s="119"/>
      <c r="IQ22" s="119"/>
      <c r="IR22" s="119"/>
      <c r="IS22" s="119"/>
      <c r="IT22" s="119"/>
      <c r="IU22" s="119"/>
      <c r="IV22" s="119"/>
      <c r="IW22" s="119"/>
      <c r="IX22" s="119"/>
      <c r="IY22" s="119"/>
      <c r="IZ22" s="119"/>
      <c r="JA22" s="119"/>
      <c r="JB22" s="119"/>
      <c r="JC22" s="119"/>
      <c r="JD22" s="119"/>
      <c r="JE22" s="120"/>
      <c r="JF22" s="121"/>
      <c r="JG22" s="122"/>
      <c r="JH22" s="123"/>
      <c r="JI22" s="124"/>
      <c r="JJ22" s="178"/>
      <c r="JK22" s="178" t="str">
        <f>IFERROR(IF(INDEX(Results!O:O,MATCH($IG22,Results!$A:$A,0),1)=0,"",INDEX(Results!O:O,MATCH($IG22,Results!$A:$A,0),1)),"")</f>
        <v/>
      </c>
      <c r="JM22">
        <f>JM20</f>
        <v>9</v>
      </c>
      <c r="JN22">
        <f>JN20+1</f>
        <v>7</v>
      </c>
      <c r="JO22" t="str">
        <f t="shared" ref="JO22" si="63">JM22&amp;JN22</f>
        <v>97</v>
      </c>
      <c r="JQ22" s="180" t="str">
        <f>IFERROR(INDEX(Results!P:P,MATCH($JO22,Results!$A:$A,0),1),"")</f>
        <v/>
      </c>
      <c r="JR22" s="182" t="str">
        <f>IFERROR(INDEX(Results!Q:Q,MATCH($JO22,Results!$A:$A,0),1),"")</f>
        <v/>
      </c>
      <c r="JS22" s="183"/>
      <c r="JT22" s="186" t="str">
        <f>IFERROR(INDEX(Results!S:S,MATCH($JO22,Results!$A:$A,0),1),"")</f>
        <v/>
      </c>
      <c r="JU22" s="118"/>
      <c r="JV22" s="119"/>
      <c r="JW22" s="119"/>
      <c r="JX22" s="119"/>
      <c r="JY22" s="119"/>
      <c r="JZ22" s="119"/>
      <c r="KA22" s="119"/>
      <c r="KB22" s="119"/>
      <c r="KC22" s="119"/>
      <c r="KD22" s="119"/>
      <c r="KE22" s="119"/>
      <c r="KF22" s="119"/>
      <c r="KG22" s="119"/>
      <c r="KH22" s="119"/>
      <c r="KI22" s="119"/>
      <c r="KJ22" s="119"/>
      <c r="KK22" s="119"/>
      <c r="KL22" s="119"/>
      <c r="KM22" s="120"/>
      <c r="KN22" s="121"/>
      <c r="KO22" s="122"/>
      <c r="KP22" s="123"/>
      <c r="KQ22" s="124"/>
      <c r="KR22" s="178"/>
      <c r="KS22" s="178" t="str">
        <f>IFERROR(IF(INDEX(Results!O:O,MATCH($JO22,Results!$A:$A,0),1)=0,"",INDEX(Results!O:O,MATCH($JO22,Results!$A:$A,0),1)),"")</f>
        <v/>
      </c>
      <c r="KU22">
        <f>KU20</f>
        <v>10</v>
      </c>
      <c r="KV22">
        <f>KV20+1</f>
        <v>7</v>
      </c>
      <c r="KW22" t="str">
        <f t="shared" ref="KW22" si="64">KU22&amp;KV22</f>
        <v>107</v>
      </c>
      <c r="KY22" s="188">
        <f>IFERROR(INDEX(Results!P:P,MATCH($KW22,Results!$A:$A,0),1),"")</f>
        <v>11</v>
      </c>
      <c r="KZ22" s="190" t="str">
        <f>IFERROR(INDEX(Results!Q:Q,MATCH($KW22,Results!$A:$A,0),1),"")</f>
        <v>Evie Binks</v>
      </c>
      <c r="LA22" s="191"/>
      <c r="LB22" s="194" t="str">
        <f>IFERROR(INDEX(Results!S:S,MATCH($KW22,Results!$A:$A,0),1),"")</f>
        <v>Southside</v>
      </c>
      <c r="LC22" s="118"/>
      <c r="LD22" s="119"/>
      <c r="LE22" s="119"/>
      <c r="LF22" s="119"/>
      <c r="LG22" s="119"/>
      <c r="LH22" s="119"/>
      <c r="LI22" s="119"/>
      <c r="LJ22" s="119"/>
      <c r="LK22" s="119"/>
      <c r="LL22" s="119"/>
      <c r="LM22" s="119"/>
      <c r="LN22" s="119"/>
      <c r="LO22" s="119"/>
      <c r="LP22" s="119"/>
      <c r="LQ22" s="119"/>
      <c r="LR22" s="119"/>
      <c r="LS22" s="119"/>
      <c r="LT22" s="119"/>
      <c r="LU22" s="120"/>
      <c r="LV22" s="121"/>
      <c r="LW22" s="122"/>
      <c r="LX22" s="123"/>
      <c r="LY22" s="124"/>
      <c r="LZ22" s="178"/>
      <c r="MA22" s="178" t="str">
        <f>IFERROR(IF(INDEX(Results!O:O,MATCH($KW22,Results!$A:$A,0),1)=0,"",INDEX(Results!O:O,MATCH($KW22,Results!$A:$A,0),1)),"")</f>
        <v/>
      </c>
      <c r="MC22">
        <f>MC20</f>
        <v>11</v>
      </c>
      <c r="MD22">
        <f>MD20+1</f>
        <v>7</v>
      </c>
      <c r="ME22" t="str">
        <f t="shared" ref="ME22" si="65">MC22&amp;MD22</f>
        <v>117</v>
      </c>
      <c r="MG22" s="180" t="str">
        <f>IFERROR(INDEX(Results!P:P,MATCH($ME22,Results!$A:$A,0),1),"")</f>
        <v/>
      </c>
      <c r="MH22" s="182" t="str">
        <f>IFERROR(INDEX(Results!Q:Q,MATCH($ME22,Results!$A:$A,0),1),"")</f>
        <v/>
      </c>
      <c r="MI22" s="183"/>
      <c r="MJ22" s="186" t="str">
        <f>IFERROR(INDEX(Results!S:S,MATCH($ME22,Results!$A:$A,0),1),"")</f>
        <v/>
      </c>
      <c r="MK22" s="118"/>
      <c r="ML22" s="119"/>
      <c r="MM22" s="119"/>
      <c r="MN22" s="119"/>
      <c r="MO22" s="119"/>
      <c r="MP22" s="119"/>
      <c r="MQ22" s="119"/>
      <c r="MR22" s="119"/>
      <c r="MS22" s="119"/>
      <c r="MT22" s="119"/>
      <c r="MU22" s="119"/>
      <c r="MV22" s="119"/>
      <c r="MW22" s="119"/>
      <c r="MX22" s="119"/>
      <c r="MY22" s="119"/>
      <c r="MZ22" s="119"/>
      <c r="NA22" s="119"/>
      <c r="NB22" s="119"/>
      <c r="NC22" s="120"/>
      <c r="ND22" s="121"/>
      <c r="NE22" s="122"/>
      <c r="NF22" s="123"/>
      <c r="NG22" s="124"/>
      <c r="NH22" s="178"/>
      <c r="NI22" s="178" t="str">
        <f>IFERROR(IF(INDEX(Results!O:O,MATCH($ME22,Results!$A:$A,0),1)=0,"",INDEX(Results!O:O,MATCH($ME22,Results!$A:$A,0),1)),"")</f>
        <v/>
      </c>
      <c r="NK22">
        <f>NK20</f>
        <v>12</v>
      </c>
      <c r="NL22">
        <f>NL20+1</f>
        <v>7</v>
      </c>
      <c r="NM22" t="str">
        <f t="shared" ref="NM22" si="66">NK22&amp;NL22</f>
        <v>127</v>
      </c>
      <c r="NO22" s="180">
        <f>IFERROR(INDEX(Results!P:P,MATCH($NM22,Results!$A:$A,0),1),"")</f>
        <v>57</v>
      </c>
      <c r="NP22" s="182" t="str">
        <f>IFERROR(INDEX(Results!Q:Q,MATCH($NM22,Results!$A:$A,0),1),"")</f>
        <v>Jessica Gellie</v>
      </c>
      <c r="NQ22" s="183"/>
      <c r="NR22" s="186" t="str">
        <f>IFERROR(INDEX(Results!S:S,MATCH($NM22,Results!$A:$A,0),1),"")</f>
        <v xml:space="preserve">Darra Oxley </v>
      </c>
      <c r="NS22" s="118"/>
      <c r="NT22" s="119"/>
      <c r="NU22" s="119"/>
      <c r="NV22" s="119"/>
      <c r="NW22" s="119"/>
      <c r="NX22" s="119"/>
      <c r="NY22" s="119"/>
      <c r="NZ22" s="119"/>
      <c r="OA22" s="119"/>
      <c r="OB22" s="119"/>
      <c r="OC22" s="119"/>
      <c r="OD22" s="119"/>
      <c r="OE22" s="119"/>
      <c r="OF22" s="119"/>
      <c r="OG22" s="119"/>
      <c r="OH22" s="119"/>
      <c r="OI22" s="119"/>
      <c r="OJ22" s="119"/>
      <c r="OK22" s="120"/>
      <c r="OL22" s="121"/>
      <c r="OM22" s="122"/>
      <c r="ON22" s="123"/>
      <c r="OO22" s="124"/>
      <c r="OP22" s="178"/>
      <c r="OQ22" s="178" t="str">
        <f>IFERROR(IF(INDEX(Results!O:O,MATCH($NM22,Results!$A:$A,0),1)=0,"",INDEX(Results!O:O,MATCH($NM22,Results!$A:$A,0),1)),"")</f>
        <v/>
      </c>
    </row>
    <row r="23" spans="1:407" ht="24" customHeight="1" x14ac:dyDescent="0.25">
      <c r="E23" s="181"/>
      <c r="F23" s="184"/>
      <c r="G23" s="185"/>
      <c r="H23" s="187"/>
      <c r="I23" s="118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20"/>
      <c r="AB23" s="121"/>
      <c r="AC23" s="122"/>
      <c r="AD23" s="123"/>
      <c r="AE23" s="124"/>
      <c r="AF23" s="179"/>
      <c r="AG23" s="179"/>
      <c r="AM23" s="181"/>
      <c r="AN23" s="184"/>
      <c r="AO23" s="185"/>
      <c r="AP23" s="187"/>
      <c r="AQ23" s="118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20"/>
      <c r="BJ23" s="121"/>
      <c r="BK23" s="122"/>
      <c r="BL23" s="123"/>
      <c r="BM23" s="124"/>
      <c r="BN23" s="179"/>
      <c r="BO23" s="179"/>
      <c r="BU23" s="181" t="str">
        <f>IFERROR(INDEX(Results!P:P,MATCH($BS23,Results!$A:$A,0),1),"")</f>
        <v/>
      </c>
      <c r="BV23" s="184" t="str">
        <f>IFERROR(INDEX(Results!Q:Q,MATCH($BS23,Results!$A:$A,0),1),"")</f>
        <v/>
      </c>
      <c r="BW23" s="185"/>
      <c r="BX23" s="187" t="str">
        <f>IFERROR(INDEX(Results!S:S,MATCH($BS23,Results!$A:$A,0),1),"")</f>
        <v/>
      </c>
      <c r="BY23" s="118"/>
      <c r="BZ23" s="119"/>
      <c r="CA23" s="119"/>
      <c r="CB23" s="119"/>
      <c r="CC23" s="119"/>
      <c r="CD23" s="119"/>
      <c r="CE23" s="119"/>
      <c r="CF23" s="119"/>
      <c r="CG23" s="119"/>
      <c r="CH23" s="119"/>
      <c r="CI23" s="119"/>
      <c r="CJ23" s="119"/>
      <c r="CK23" s="119"/>
      <c r="CL23" s="119"/>
      <c r="CM23" s="119"/>
      <c r="CN23" s="119"/>
      <c r="CO23" s="119"/>
      <c r="CP23" s="119"/>
      <c r="CQ23" s="120"/>
      <c r="CR23" s="121"/>
      <c r="CS23" s="122"/>
      <c r="CT23" s="123"/>
      <c r="CU23" s="124"/>
      <c r="CV23" s="179"/>
      <c r="CW23" s="179" t="str">
        <f>IFERROR(IF(INDEX(Results!O:O,MATCH($BS23,Results!$A:$A,0),1)=0,"",INDEX(Results!O:O,MATCH($BS23,Results!$A:$A,0),1)),"")</f>
        <v/>
      </c>
      <c r="DC23" s="181" t="str">
        <f>IFERROR(INDEX(Results!P:P,MATCH($DA23,Results!$A:$A,0),1),"")</f>
        <v/>
      </c>
      <c r="DD23" s="184" t="str">
        <f>IFERROR(INDEX(Results!Q:Q,MATCH($DA23,Results!$A:$A,0),1),"")</f>
        <v/>
      </c>
      <c r="DE23" s="185"/>
      <c r="DF23" s="187" t="str">
        <f>IFERROR(INDEX(Results!S:S,MATCH($DA23,Results!$A:$A,0),1),"")</f>
        <v/>
      </c>
      <c r="DG23" s="118"/>
      <c r="DH23" s="119"/>
      <c r="DI23" s="119"/>
      <c r="DJ23" s="119"/>
      <c r="DK23" s="119"/>
      <c r="DL23" s="119"/>
      <c r="DM23" s="119"/>
      <c r="DN23" s="119"/>
      <c r="DO23" s="119"/>
      <c r="DP23" s="119"/>
      <c r="DQ23" s="119"/>
      <c r="DR23" s="119"/>
      <c r="DS23" s="119"/>
      <c r="DT23" s="119"/>
      <c r="DU23" s="119"/>
      <c r="DV23" s="119"/>
      <c r="DW23" s="119"/>
      <c r="DX23" s="119"/>
      <c r="DY23" s="120"/>
      <c r="DZ23" s="121"/>
      <c r="EA23" s="122"/>
      <c r="EB23" s="123"/>
      <c r="EC23" s="124"/>
      <c r="ED23" s="179"/>
      <c r="EE23" s="179" t="str">
        <f>IFERROR(IF(INDEX(Results!O:O,MATCH($DA23,Results!$A:$A,0),1)=0,"",INDEX(Results!O:O,MATCH($DA23,Results!$A:$A,0),1)),"")</f>
        <v/>
      </c>
      <c r="EK23" s="181" t="str">
        <f>IFERROR(INDEX(Results!P:P,MATCH($EI23,Results!$A:$A,0),1),"")</f>
        <v/>
      </c>
      <c r="EL23" s="184" t="str">
        <f>IFERROR(INDEX(Results!Q:Q,MATCH($EI23,Results!$A:$A,0),1),"")</f>
        <v/>
      </c>
      <c r="EM23" s="185"/>
      <c r="EN23" s="187" t="str">
        <f>IFERROR(INDEX(Results!S:S,MATCH($EI23,Results!$A:$A,0),1),"")</f>
        <v/>
      </c>
      <c r="EO23" s="118"/>
      <c r="EP23" s="119"/>
      <c r="EQ23" s="119"/>
      <c r="ER23" s="119"/>
      <c r="ES23" s="119"/>
      <c r="ET23" s="119"/>
      <c r="EU23" s="119"/>
      <c r="EV23" s="119"/>
      <c r="EW23" s="119"/>
      <c r="EX23" s="119"/>
      <c r="EY23" s="119"/>
      <c r="EZ23" s="119"/>
      <c r="FA23" s="119"/>
      <c r="FB23" s="119"/>
      <c r="FC23" s="119"/>
      <c r="FD23" s="119"/>
      <c r="FE23" s="119"/>
      <c r="FF23" s="119"/>
      <c r="FG23" s="120"/>
      <c r="FH23" s="121"/>
      <c r="FI23" s="122"/>
      <c r="FJ23" s="123"/>
      <c r="FK23" s="124"/>
      <c r="FL23" s="179"/>
      <c r="FM23" s="179" t="str">
        <f>IFERROR(IF(INDEX(Results!O:O,MATCH($EI23,Results!$A:$A,0),1)=0,"",INDEX(Results!O:O,MATCH($EI23,Results!$A:$A,0),1)),"")</f>
        <v/>
      </c>
      <c r="FS23" s="181" t="str">
        <f>IFERROR(INDEX(Results!P:P,MATCH($FQ23,Results!$A:$A,0),1),"")</f>
        <v/>
      </c>
      <c r="FT23" s="184" t="str">
        <f>IFERROR(INDEX(Results!Q:Q,MATCH($FQ23,Results!$A:$A,0),1),"")</f>
        <v/>
      </c>
      <c r="FU23" s="185"/>
      <c r="FV23" s="187" t="str">
        <f>IFERROR(INDEX(Results!S:S,MATCH($FQ23,Results!$A:$A,0),1),"")</f>
        <v/>
      </c>
      <c r="FW23" s="118"/>
      <c r="FX23" s="119"/>
      <c r="FY23" s="119"/>
      <c r="FZ23" s="119"/>
      <c r="GA23" s="119"/>
      <c r="GB23" s="119"/>
      <c r="GC23" s="119"/>
      <c r="GD23" s="119"/>
      <c r="GE23" s="119"/>
      <c r="GF23" s="119"/>
      <c r="GG23" s="119"/>
      <c r="GH23" s="119"/>
      <c r="GI23" s="119"/>
      <c r="GJ23" s="119"/>
      <c r="GK23" s="119"/>
      <c r="GL23" s="119"/>
      <c r="GM23" s="119"/>
      <c r="GN23" s="119"/>
      <c r="GO23" s="120"/>
      <c r="GP23" s="121"/>
      <c r="GQ23" s="122"/>
      <c r="GR23" s="123"/>
      <c r="GS23" s="124"/>
      <c r="GT23" s="179"/>
      <c r="GU23" s="179" t="str">
        <f>IFERROR(IF(INDEX(Results!O:O,MATCH($FQ23,Results!$A:$A,0),1)=0,"",INDEX(Results!O:O,MATCH($FQ23,Results!$A:$A,0),1)),"")</f>
        <v/>
      </c>
      <c r="HA23" s="181" t="str">
        <f>IFERROR(INDEX(Results!P:P,MATCH($GY23,Results!$A:$A,0),1),"")</f>
        <v/>
      </c>
      <c r="HB23" s="184" t="str">
        <f>IFERROR(INDEX(Results!Q:Q,MATCH($GY23,Results!$A:$A,0),1),"")</f>
        <v/>
      </c>
      <c r="HC23" s="185"/>
      <c r="HD23" s="187" t="str">
        <f>IFERROR(INDEX(Results!S:S,MATCH($GY23,Results!$A:$A,0),1),"")</f>
        <v/>
      </c>
      <c r="HE23" s="118"/>
      <c r="HF23" s="119"/>
      <c r="HG23" s="119"/>
      <c r="HH23" s="119"/>
      <c r="HI23" s="119"/>
      <c r="HJ23" s="119"/>
      <c r="HK23" s="119"/>
      <c r="HL23" s="119"/>
      <c r="HM23" s="119"/>
      <c r="HN23" s="119"/>
      <c r="HO23" s="119"/>
      <c r="HP23" s="119"/>
      <c r="HQ23" s="119"/>
      <c r="HR23" s="119"/>
      <c r="HS23" s="119"/>
      <c r="HT23" s="119"/>
      <c r="HU23" s="119"/>
      <c r="HV23" s="119"/>
      <c r="HW23" s="120"/>
      <c r="HX23" s="121"/>
      <c r="HY23" s="122"/>
      <c r="HZ23" s="123"/>
      <c r="IA23" s="124"/>
      <c r="IB23" s="179"/>
      <c r="IC23" s="179" t="str">
        <f>IFERROR(IF(INDEX(Results!O:O,MATCH($GY23,Results!$A:$A,0),1)=0,"",INDEX(Results!O:O,MATCH($GY23,Results!$A:$A,0),1)),"")</f>
        <v/>
      </c>
      <c r="II23" s="181" t="str">
        <f>IFERROR(INDEX(Results!P:P,MATCH($IG23,Results!$A:$A,0),1),"")</f>
        <v/>
      </c>
      <c r="IJ23" s="184" t="str">
        <f>IFERROR(INDEX(Results!Q:Q,MATCH($IG23,Results!$A:$A,0),1),"")</f>
        <v/>
      </c>
      <c r="IK23" s="185"/>
      <c r="IL23" s="187" t="str">
        <f>IFERROR(INDEX(Results!S:S,MATCH($IG23,Results!$A:$A,0),1),"")</f>
        <v/>
      </c>
      <c r="IM23" s="118"/>
      <c r="IN23" s="119"/>
      <c r="IO23" s="119"/>
      <c r="IP23" s="119"/>
      <c r="IQ23" s="119"/>
      <c r="IR23" s="119"/>
      <c r="IS23" s="119"/>
      <c r="IT23" s="119"/>
      <c r="IU23" s="119"/>
      <c r="IV23" s="119"/>
      <c r="IW23" s="119"/>
      <c r="IX23" s="119"/>
      <c r="IY23" s="119"/>
      <c r="IZ23" s="119"/>
      <c r="JA23" s="119"/>
      <c r="JB23" s="119"/>
      <c r="JC23" s="119"/>
      <c r="JD23" s="119"/>
      <c r="JE23" s="120"/>
      <c r="JF23" s="121"/>
      <c r="JG23" s="122"/>
      <c r="JH23" s="123"/>
      <c r="JI23" s="124"/>
      <c r="JJ23" s="179"/>
      <c r="JK23" s="179" t="str">
        <f>IFERROR(IF(INDEX(Results!O:O,MATCH($IG23,Results!$A:$A,0),1)=0,"",INDEX(Results!O:O,MATCH($IG23,Results!$A:$A,0),1)),"")</f>
        <v/>
      </c>
      <c r="JQ23" s="181" t="str">
        <f>IFERROR(INDEX(Results!P:P,MATCH($JO23,Results!$A:$A,0),1),"")</f>
        <v/>
      </c>
      <c r="JR23" s="184" t="str">
        <f>IFERROR(INDEX(Results!Q:Q,MATCH($JO23,Results!$A:$A,0),1),"")</f>
        <v/>
      </c>
      <c r="JS23" s="185"/>
      <c r="JT23" s="187" t="str">
        <f>IFERROR(INDEX(Results!S:S,MATCH($JO23,Results!$A:$A,0),1),"")</f>
        <v/>
      </c>
      <c r="JU23" s="118"/>
      <c r="JV23" s="119"/>
      <c r="JW23" s="119"/>
      <c r="JX23" s="119"/>
      <c r="JY23" s="119"/>
      <c r="JZ23" s="119"/>
      <c r="KA23" s="119"/>
      <c r="KB23" s="119"/>
      <c r="KC23" s="119"/>
      <c r="KD23" s="119"/>
      <c r="KE23" s="119"/>
      <c r="KF23" s="119"/>
      <c r="KG23" s="119"/>
      <c r="KH23" s="119"/>
      <c r="KI23" s="119"/>
      <c r="KJ23" s="119"/>
      <c r="KK23" s="119"/>
      <c r="KL23" s="119"/>
      <c r="KM23" s="120"/>
      <c r="KN23" s="121"/>
      <c r="KO23" s="122"/>
      <c r="KP23" s="123"/>
      <c r="KQ23" s="124"/>
      <c r="KR23" s="179"/>
      <c r="KS23" s="179" t="str">
        <f>IFERROR(IF(INDEX(Results!O:O,MATCH($JO23,Results!$A:$A,0),1)=0,"",INDEX(Results!O:O,MATCH($JO23,Results!$A:$A,0),1)),"")</f>
        <v/>
      </c>
      <c r="KY23" s="189" t="str">
        <f>IFERROR(INDEX(Results!P:P,MATCH($KW23,Results!$A:$A,0),1),"")</f>
        <v/>
      </c>
      <c r="KZ23" s="192" t="str">
        <f>IFERROR(INDEX(Results!Q:Q,MATCH($KW23,Results!$A:$A,0),1),"")</f>
        <v/>
      </c>
      <c r="LA23" s="193"/>
      <c r="LB23" s="195" t="str">
        <f>IFERROR(INDEX(Results!S:S,MATCH($KW23,Results!$A:$A,0),1),"")</f>
        <v/>
      </c>
      <c r="LC23" s="118"/>
      <c r="LD23" s="119"/>
      <c r="LE23" s="119"/>
      <c r="LF23" s="119"/>
      <c r="LG23" s="119"/>
      <c r="LH23" s="119"/>
      <c r="LI23" s="119"/>
      <c r="LJ23" s="119"/>
      <c r="LK23" s="119"/>
      <c r="LL23" s="119"/>
      <c r="LM23" s="119"/>
      <c r="LN23" s="119"/>
      <c r="LO23" s="119"/>
      <c r="LP23" s="119"/>
      <c r="LQ23" s="119"/>
      <c r="LR23" s="119"/>
      <c r="LS23" s="119"/>
      <c r="LT23" s="119"/>
      <c r="LU23" s="120"/>
      <c r="LV23" s="121"/>
      <c r="LW23" s="122"/>
      <c r="LX23" s="123"/>
      <c r="LY23" s="124"/>
      <c r="LZ23" s="179"/>
      <c r="MA23" s="179" t="str">
        <f>IFERROR(IF(INDEX(Results!O:O,MATCH($KW23,Results!$A:$A,0),1)=0,"",INDEX(Results!O:O,MATCH($KW23,Results!$A:$A,0),1)),"")</f>
        <v/>
      </c>
      <c r="MG23" s="181" t="str">
        <f>IFERROR(INDEX(Results!P:P,MATCH($ME23,Results!$A:$A,0),1),"")</f>
        <v/>
      </c>
      <c r="MH23" s="184" t="str">
        <f>IFERROR(INDEX(Results!Q:Q,MATCH($ME23,Results!$A:$A,0),1),"")</f>
        <v/>
      </c>
      <c r="MI23" s="185"/>
      <c r="MJ23" s="187" t="str">
        <f>IFERROR(INDEX(Results!S:S,MATCH($ME23,Results!$A:$A,0),1),"")</f>
        <v/>
      </c>
      <c r="MK23" s="118"/>
      <c r="ML23" s="119"/>
      <c r="MM23" s="119"/>
      <c r="MN23" s="119"/>
      <c r="MO23" s="119"/>
      <c r="MP23" s="119"/>
      <c r="MQ23" s="119"/>
      <c r="MR23" s="119"/>
      <c r="MS23" s="119"/>
      <c r="MT23" s="119"/>
      <c r="MU23" s="119"/>
      <c r="MV23" s="119"/>
      <c r="MW23" s="119"/>
      <c r="MX23" s="119"/>
      <c r="MY23" s="119"/>
      <c r="MZ23" s="119"/>
      <c r="NA23" s="119"/>
      <c r="NB23" s="119"/>
      <c r="NC23" s="120"/>
      <c r="ND23" s="121"/>
      <c r="NE23" s="122"/>
      <c r="NF23" s="123"/>
      <c r="NG23" s="124"/>
      <c r="NH23" s="179"/>
      <c r="NI23" s="179" t="str">
        <f>IFERROR(IF(INDEX(Results!O:O,MATCH($ME23,Results!$A:$A,0),1)=0,"",INDEX(Results!O:O,MATCH($ME23,Results!$A:$A,0),1)),"")</f>
        <v/>
      </c>
      <c r="NO23" s="181" t="str">
        <f>IFERROR(INDEX(Results!P:P,MATCH($NM23,Results!$A:$A,0),1),"")</f>
        <v/>
      </c>
      <c r="NP23" s="184" t="str">
        <f>IFERROR(INDEX(Results!Q:Q,MATCH($NM23,Results!$A:$A,0),1),"")</f>
        <v/>
      </c>
      <c r="NQ23" s="185"/>
      <c r="NR23" s="187" t="str">
        <f>IFERROR(INDEX(Results!S:S,MATCH($NM23,Results!$A:$A,0),1),"")</f>
        <v/>
      </c>
      <c r="NS23" s="118"/>
      <c r="NT23" s="119"/>
      <c r="NU23" s="119"/>
      <c r="NV23" s="119"/>
      <c r="NW23" s="119"/>
      <c r="NX23" s="119"/>
      <c r="NY23" s="119"/>
      <c r="NZ23" s="119"/>
      <c r="OA23" s="119"/>
      <c r="OB23" s="119"/>
      <c r="OC23" s="119"/>
      <c r="OD23" s="119"/>
      <c r="OE23" s="119"/>
      <c r="OF23" s="119"/>
      <c r="OG23" s="119"/>
      <c r="OH23" s="119"/>
      <c r="OI23" s="119"/>
      <c r="OJ23" s="119"/>
      <c r="OK23" s="120"/>
      <c r="OL23" s="121"/>
      <c r="OM23" s="122"/>
      <c r="ON23" s="123"/>
      <c r="OO23" s="124"/>
      <c r="OP23" s="179"/>
      <c r="OQ23" s="179" t="str">
        <f>IFERROR(IF(INDEX(Results!O:O,MATCH($NM23,Results!$A:$A,0),1)=0,"",INDEX(Results!O:O,MATCH($NM23,Results!$A:$A,0),1)),"")</f>
        <v/>
      </c>
    </row>
    <row r="24" spans="1:407" ht="24" customHeight="1" x14ac:dyDescent="0.25">
      <c r="A24">
        <f>A22</f>
        <v>1</v>
      </c>
      <c r="B24">
        <f>B22+1</f>
        <v>8</v>
      </c>
      <c r="C24" t="str">
        <f t="shared" si="0"/>
        <v>18</v>
      </c>
      <c r="E24" s="180" t="str">
        <f>IFERROR(INDEX(Results!P:P,MATCH($C24,Results!$A:$A,0),1),"")</f>
        <v/>
      </c>
      <c r="F24" s="182" t="str">
        <f>IFERROR(INDEX(Results!Q:Q,MATCH($C24,Results!$A:$A,0),1),"")</f>
        <v/>
      </c>
      <c r="G24" s="183"/>
      <c r="H24" s="186" t="str">
        <f>IFERROR(INDEX(Results!S:S,MATCH($C24,Results!$A:$A,0),1),"")</f>
        <v/>
      </c>
      <c r="I24" s="118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20"/>
      <c r="AB24" s="121"/>
      <c r="AC24" s="122"/>
      <c r="AD24" s="123"/>
      <c r="AE24" s="124"/>
      <c r="AF24" s="178"/>
      <c r="AG24" s="178" t="str">
        <f>IFERROR(IF(INDEX(Results!O:O,MATCH($C24,Results!$A:$A,0),1)=0,"",INDEX(Results!O:O,MATCH($C24,Results!$A:$A,0),1)),"")</f>
        <v/>
      </c>
      <c r="AI24">
        <f>AI22</f>
        <v>2</v>
      </c>
      <c r="AJ24">
        <f>AJ22+1</f>
        <v>8</v>
      </c>
      <c r="AK24" t="str">
        <f t="shared" ref="AK24" si="67">AI24&amp;AJ24</f>
        <v>28</v>
      </c>
      <c r="AM24" s="180" t="str">
        <f>IFERROR(INDEX(Results!P:P,MATCH($AK24,Results!$A:$A,0),1),"")</f>
        <v/>
      </c>
      <c r="AN24" s="182" t="str">
        <f>IFERROR(INDEX(Results!Q:Q,MATCH($AK24,Results!$A:$A,0),1),"")</f>
        <v/>
      </c>
      <c r="AO24" s="183"/>
      <c r="AP24" s="186" t="str">
        <f>IFERROR(INDEX(Results!S:S,MATCH($AK24,Results!$A:$A,0),1),"")</f>
        <v/>
      </c>
      <c r="AQ24" s="118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20"/>
      <c r="BJ24" s="121"/>
      <c r="BK24" s="122"/>
      <c r="BL24" s="123"/>
      <c r="BM24" s="124"/>
      <c r="BN24" s="178"/>
      <c r="BO24" s="178" t="str">
        <f>IFERROR(IF(INDEX(Results!O:O,MATCH($AK24,Results!$A:$A,0),1)=0,"",INDEX(Results!O:O,MATCH($AK24,Results!$A:$A,0),1)),"")</f>
        <v/>
      </c>
      <c r="BQ24">
        <f>BQ22</f>
        <v>3</v>
      </c>
      <c r="BR24">
        <f>BR22+1</f>
        <v>8</v>
      </c>
      <c r="BS24" t="str">
        <f t="shared" ref="BS24" si="68">BQ24&amp;BR24</f>
        <v>38</v>
      </c>
      <c r="BU24" s="180" t="str">
        <f>IFERROR(INDEX(Results!P:P,MATCH($BS24,Results!$A:$A,0),1),"")</f>
        <v/>
      </c>
      <c r="BV24" s="182" t="str">
        <f>IFERROR(INDEX(Results!Q:Q,MATCH($BS24,Results!$A:$A,0),1),"")</f>
        <v/>
      </c>
      <c r="BW24" s="183"/>
      <c r="BX24" s="186" t="str">
        <f>IFERROR(INDEX(Results!S:S,MATCH($BS24,Results!$A:$A,0),1),"")</f>
        <v/>
      </c>
      <c r="BY24" s="118"/>
      <c r="BZ24" s="119"/>
      <c r="CA24" s="119"/>
      <c r="CB24" s="119"/>
      <c r="CC24" s="119"/>
      <c r="CD24" s="119"/>
      <c r="CE24" s="119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20"/>
      <c r="CR24" s="121"/>
      <c r="CS24" s="122"/>
      <c r="CT24" s="123"/>
      <c r="CU24" s="124"/>
      <c r="CV24" s="178"/>
      <c r="CW24" s="178" t="str">
        <f>IFERROR(IF(INDEX(Results!O:O,MATCH($BS24,Results!$A:$A,0),1)=0,"",INDEX(Results!O:O,MATCH($BS24,Results!$A:$A,0),1)),"")</f>
        <v/>
      </c>
      <c r="CY24">
        <f>CY22</f>
        <v>4</v>
      </c>
      <c r="CZ24">
        <f>CZ22+1</f>
        <v>8</v>
      </c>
      <c r="DA24" t="str">
        <f t="shared" ref="DA24" si="69">CY24&amp;CZ24</f>
        <v>48</v>
      </c>
      <c r="DC24" s="180">
        <f>IFERROR(INDEX(Results!P:P,MATCH($DA24,Results!$A:$A,0),1),"")</f>
        <v>16</v>
      </c>
      <c r="DD24" s="182" t="str">
        <f>IFERROR(INDEX(Results!Q:Q,MATCH($DA24,Results!$A:$A,0),1),"")</f>
        <v>Alexis Bennett</v>
      </c>
      <c r="DE24" s="183"/>
      <c r="DF24" s="186" t="str">
        <f>IFERROR(INDEX(Results!S:S,MATCH($DA24,Results!$A:$A,0),1),"")</f>
        <v>Brookfield</v>
      </c>
      <c r="DG24" s="118"/>
      <c r="DH24" s="119"/>
      <c r="DI24" s="119"/>
      <c r="DJ24" s="119"/>
      <c r="DK24" s="119"/>
      <c r="DL24" s="119"/>
      <c r="DM24" s="119"/>
      <c r="DN24" s="119"/>
      <c r="DO24" s="119"/>
      <c r="DP24" s="119"/>
      <c r="DQ24" s="119"/>
      <c r="DR24" s="119"/>
      <c r="DS24" s="119"/>
      <c r="DT24" s="119"/>
      <c r="DU24" s="119"/>
      <c r="DV24" s="119"/>
      <c r="DW24" s="119"/>
      <c r="DX24" s="119"/>
      <c r="DY24" s="120"/>
      <c r="DZ24" s="121"/>
      <c r="EA24" s="122"/>
      <c r="EB24" s="123"/>
      <c r="EC24" s="124"/>
      <c r="ED24" s="178"/>
      <c r="EE24" s="178" t="str">
        <f>IFERROR(IF(INDEX(Results!O:O,MATCH($DA24,Results!$A:$A,0),1)=0,"",INDEX(Results!O:O,MATCH($DA24,Results!$A:$A,0),1)),"")</f>
        <v/>
      </c>
      <c r="EG24">
        <f>EG22</f>
        <v>5</v>
      </c>
      <c r="EH24">
        <f>EH22+1</f>
        <v>8</v>
      </c>
      <c r="EI24" t="str">
        <f t="shared" ref="EI24" si="70">EG24&amp;EH24</f>
        <v>58</v>
      </c>
      <c r="EK24" s="180">
        <f>IFERROR(INDEX(Results!P:P,MATCH($EI24,Results!$A:$A,0),1),"")</f>
        <v>86</v>
      </c>
      <c r="EL24" s="182" t="str">
        <f>IFERROR(INDEX(Results!Q:Q,MATCH($EI24,Results!$A:$A,0),1),"")</f>
        <v>Sophie Greiner</v>
      </c>
      <c r="EM24" s="183"/>
      <c r="EN24" s="186" t="str">
        <f>IFERROR(INDEX(Results!S:S,MATCH($EI24,Results!$A:$A,0),1),"")</f>
        <v xml:space="preserve">Tallebudgera </v>
      </c>
      <c r="EO24" s="118"/>
      <c r="EP24" s="119"/>
      <c r="EQ24" s="119"/>
      <c r="ER24" s="119"/>
      <c r="ES24" s="119"/>
      <c r="ET24" s="119"/>
      <c r="EU24" s="119"/>
      <c r="EV24" s="119"/>
      <c r="EW24" s="119"/>
      <c r="EX24" s="119"/>
      <c r="EY24" s="119"/>
      <c r="EZ24" s="119"/>
      <c r="FA24" s="119"/>
      <c r="FB24" s="119"/>
      <c r="FC24" s="119"/>
      <c r="FD24" s="119"/>
      <c r="FE24" s="119"/>
      <c r="FF24" s="119"/>
      <c r="FG24" s="120"/>
      <c r="FH24" s="121"/>
      <c r="FI24" s="122"/>
      <c r="FJ24" s="123"/>
      <c r="FK24" s="124"/>
      <c r="FL24" s="178"/>
      <c r="FM24" s="178" t="str">
        <f>IFERROR(IF(INDEX(Results!O:O,MATCH($EI24,Results!$A:$A,0),1)=0,"",INDEX(Results!O:O,MATCH($EI24,Results!$A:$A,0),1)),"")</f>
        <v/>
      </c>
      <c r="FO24">
        <f>FO22</f>
        <v>6</v>
      </c>
      <c r="FP24">
        <f>FP22+1</f>
        <v>8</v>
      </c>
      <c r="FQ24" t="str">
        <f t="shared" ref="FQ24" si="71">FO24&amp;FP24</f>
        <v>68</v>
      </c>
      <c r="FS24" s="180" t="str">
        <f>IFERROR(INDEX(Results!P:P,MATCH($FQ24,Results!$A:$A,0),1),"")</f>
        <v/>
      </c>
      <c r="FT24" s="182" t="str">
        <f>IFERROR(INDEX(Results!Q:Q,MATCH($FQ24,Results!$A:$A,0),1),"")</f>
        <v/>
      </c>
      <c r="FU24" s="183"/>
      <c r="FV24" s="186" t="str">
        <f>IFERROR(INDEX(Results!S:S,MATCH($FQ24,Results!$A:$A,0),1),"")</f>
        <v/>
      </c>
      <c r="FW24" s="118"/>
      <c r="FX24" s="119"/>
      <c r="FY24" s="119"/>
      <c r="FZ24" s="119"/>
      <c r="GA24" s="119"/>
      <c r="GB24" s="119"/>
      <c r="GC24" s="119"/>
      <c r="GD24" s="119"/>
      <c r="GE24" s="119"/>
      <c r="GF24" s="119"/>
      <c r="GG24" s="119"/>
      <c r="GH24" s="119"/>
      <c r="GI24" s="119"/>
      <c r="GJ24" s="119"/>
      <c r="GK24" s="119"/>
      <c r="GL24" s="119"/>
      <c r="GM24" s="119"/>
      <c r="GN24" s="119"/>
      <c r="GO24" s="120"/>
      <c r="GP24" s="121"/>
      <c r="GQ24" s="122"/>
      <c r="GR24" s="123"/>
      <c r="GS24" s="124"/>
      <c r="GT24" s="178"/>
      <c r="GU24" s="178" t="str">
        <f>IFERROR(IF(INDEX(Results!O:O,MATCH($FQ24,Results!$A:$A,0),1)=0,"",INDEX(Results!O:O,MATCH($FQ24,Results!$A:$A,0),1)),"")</f>
        <v/>
      </c>
      <c r="GW24">
        <f>GW22</f>
        <v>7</v>
      </c>
      <c r="GX24">
        <f>GX22+1</f>
        <v>8</v>
      </c>
      <c r="GY24" t="str">
        <f t="shared" ref="GY24" si="72">GW24&amp;GX24</f>
        <v>78</v>
      </c>
      <c r="HA24" s="180" t="str">
        <f>IFERROR(INDEX(Results!P:P,MATCH($GY24,Results!$A:$A,0),1),"")</f>
        <v/>
      </c>
      <c r="HB24" s="182" t="str">
        <f>IFERROR(INDEX(Results!Q:Q,MATCH($GY24,Results!$A:$A,0),1),"")</f>
        <v/>
      </c>
      <c r="HC24" s="183"/>
      <c r="HD24" s="186" t="str">
        <f>IFERROR(INDEX(Results!S:S,MATCH($GY24,Results!$A:$A,0),1),"")</f>
        <v/>
      </c>
      <c r="HE24" s="118"/>
      <c r="HF24" s="119"/>
      <c r="HG24" s="119"/>
      <c r="HH24" s="119"/>
      <c r="HI24" s="119"/>
      <c r="HJ24" s="119"/>
      <c r="HK24" s="119"/>
      <c r="HL24" s="119"/>
      <c r="HM24" s="119"/>
      <c r="HN24" s="119"/>
      <c r="HO24" s="119"/>
      <c r="HP24" s="119"/>
      <c r="HQ24" s="119"/>
      <c r="HR24" s="119"/>
      <c r="HS24" s="119"/>
      <c r="HT24" s="119"/>
      <c r="HU24" s="119"/>
      <c r="HV24" s="119"/>
      <c r="HW24" s="120"/>
      <c r="HX24" s="121"/>
      <c r="HY24" s="122"/>
      <c r="HZ24" s="123"/>
      <c r="IA24" s="124"/>
      <c r="IB24" s="178"/>
      <c r="IC24" s="178" t="str">
        <f>IFERROR(IF(INDEX(Results!O:O,MATCH($GY24,Results!$A:$A,0),1)=0,"",INDEX(Results!O:O,MATCH($GY24,Results!$A:$A,0),1)),"")</f>
        <v/>
      </c>
      <c r="IE24">
        <f>IE22</f>
        <v>8</v>
      </c>
      <c r="IF24">
        <f>IF22+1</f>
        <v>8</v>
      </c>
      <c r="IG24" t="str">
        <f t="shared" ref="IG24" si="73">IE24&amp;IF24</f>
        <v>88</v>
      </c>
      <c r="II24" s="180" t="str">
        <f>IFERROR(INDEX(Results!P:P,MATCH($IG24,Results!$A:$A,0),1),"")</f>
        <v/>
      </c>
      <c r="IJ24" s="182" t="str">
        <f>IFERROR(INDEX(Results!Q:Q,MATCH($IG24,Results!$A:$A,0),1),"")</f>
        <v/>
      </c>
      <c r="IK24" s="183"/>
      <c r="IL24" s="186" t="str">
        <f>IFERROR(INDEX(Results!S:S,MATCH($IG24,Results!$A:$A,0),1),"")</f>
        <v/>
      </c>
      <c r="IM24" s="118"/>
      <c r="IN24" s="119"/>
      <c r="IO24" s="119"/>
      <c r="IP24" s="119"/>
      <c r="IQ24" s="119"/>
      <c r="IR24" s="119"/>
      <c r="IS24" s="119"/>
      <c r="IT24" s="119"/>
      <c r="IU24" s="119"/>
      <c r="IV24" s="119"/>
      <c r="IW24" s="119"/>
      <c r="IX24" s="119"/>
      <c r="IY24" s="119"/>
      <c r="IZ24" s="119"/>
      <c r="JA24" s="119"/>
      <c r="JB24" s="119"/>
      <c r="JC24" s="119"/>
      <c r="JD24" s="119"/>
      <c r="JE24" s="120"/>
      <c r="JF24" s="121"/>
      <c r="JG24" s="122"/>
      <c r="JH24" s="123"/>
      <c r="JI24" s="124"/>
      <c r="JJ24" s="178"/>
      <c r="JK24" s="178" t="str">
        <f>IFERROR(IF(INDEX(Results!O:O,MATCH($IG24,Results!$A:$A,0),1)=0,"",INDEX(Results!O:O,MATCH($IG24,Results!$A:$A,0),1)),"")</f>
        <v/>
      </c>
      <c r="JM24">
        <f>JM22</f>
        <v>9</v>
      </c>
      <c r="JN24">
        <f>JN22+1</f>
        <v>8</v>
      </c>
      <c r="JO24" t="str">
        <f t="shared" ref="JO24" si="74">JM24&amp;JN24</f>
        <v>98</v>
      </c>
      <c r="JQ24" s="180" t="str">
        <f>IFERROR(INDEX(Results!P:P,MATCH($JO24,Results!$A:$A,0),1),"")</f>
        <v/>
      </c>
      <c r="JR24" s="182" t="str">
        <f>IFERROR(INDEX(Results!Q:Q,MATCH($JO24,Results!$A:$A,0),1),"")</f>
        <v/>
      </c>
      <c r="JS24" s="183"/>
      <c r="JT24" s="186" t="str">
        <f>IFERROR(INDEX(Results!S:S,MATCH($JO24,Results!$A:$A,0),1),"")</f>
        <v/>
      </c>
      <c r="JU24" s="118"/>
      <c r="JV24" s="119"/>
      <c r="JW24" s="119"/>
      <c r="JX24" s="119"/>
      <c r="JY24" s="119"/>
      <c r="JZ24" s="119"/>
      <c r="KA24" s="119"/>
      <c r="KB24" s="119"/>
      <c r="KC24" s="119"/>
      <c r="KD24" s="119"/>
      <c r="KE24" s="119"/>
      <c r="KF24" s="119"/>
      <c r="KG24" s="119"/>
      <c r="KH24" s="119"/>
      <c r="KI24" s="119"/>
      <c r="KJ24" s="119"/>
      <c r="KK24" s="119"/>
      <c r="KL24" s="119"/>
      <c r="KM24" s="120"/>
      <c r="KN24" s="121"/>
      <c r="KO24" s="122"/>
      <c r="KP24" s="123"/>
      <c r="KQ24" s="124"/>
      <c r="KR24" s="178"/>
      <c r="KS24" s="178" t="str">
        <f>IFERROR(IF(INDEX(Results!O:O,MATCH($JO24,Results!$A:$A,0),1)=0,"",INDEX(Results!O:O,MATCH($JO24,Results!$A:$A,0),1)),"")</f>
        <v/>
      </c>
      <c r="KU24">
        <f>KU22</f>
        <v>10</v>
      </c>
      <c r="KV24">
        <f>KV22+1</f>
        <v>8</v>
      </c>
      <c r="KW24" t="str">
        <f t="shared" ref="KW24" si="75">KU24&amp;KV24</f>
        <v>108</v>
      </c>
      <c r="KY24" s="180">
        <f>IFERROR(INDEX(Results!P:P,MATCH($KW24,Results!$A:$A,0),1),"")</f>
        <v>26</v>
      </c>
      <c r="KZ24" s="182" t="str">
        <f>IFERROR(INDEX(Results!Q:Q,MATCH($KW24,Results!$A:$A,0),1),"")</f>
        <v>Bella Kaplan</v>
      </c>
      <c r="LA24" s="183"/>
      <c r="LB24" s="186" t="str">
        <f>IFERROR(INDEX(Results!S:S,MATCH($KW24,Results!$A:$A,0),1),"")</f>
        <v>Nerang</v>
      </c>
      <c r="LC24" s="118"/>
      <c r="LD24" s="119"/>
      <c r="LE24" s="119"/>
      <c r="LF24" s="119"/>
      <c r="LG24" s="119"/>
      <c r="LH24" s="119"/>
      <c r="LI24" s="119"/>
      <c r="LJ24" s="119"/>
      <c r="LK24" s="119"/>
      <c r="LL24" s="119"/>
      <c r="LM24" s="119"/>
      <c r="LN24" s="119"/>
      <c r="LO24" s="119"/>
      <c r="LP24" s="119"/>
      <c r="LQ24" s="119"/>
      <c r="LR24" s="119"/>
      <c r="LS24" s="119"/>
      <c r="LT24" s="119"/>
      <c r="LU24" s="120"/>
      <c r="LV24" s="121"/>
      <c r="LW24" s="122"/>
      <c r="LX24" s="123"/>
      <c r="LY24" s="124"/>
      <c r="LZ24" s="178"/>
      <c r="MA24" s="178" t="str">
        <f>IFERROR(IF(INDEX(Results!O:O,MATCH($KW24,Results!$A:$A,0),1)=0,"",INDEX(Results!O:O,MATCH($KW24,Results!$A:$A,0),1)),"")</f>
        <v/>
      </c>
      <c r="MC24">
        <f>MC22</f>
        <v>11</v>
      </c>
      <c r="MD24">
        <f>MD22+1</f>
        <v>8</v>
      </c>
      <c r="ME24" t="str">
        <f t="shared" ref="ME24" si="76">MC24&amp;MD24</f>
        <v>118</v>
      </c>
      <c r="MG24" s="180" t="str">
        <f>IFERROR(INDEX(Results!P:P,MATCH($ME24,Results!$A:$A,0),1),"")</f>
        <v/>
      </c>
      <c r="MH24" s="182" t="str">
        <f>IFERROR(INDEX(Results!Q:Q,MATCH($ME24,Results!$A:$A,0),1),"")</f>
        <v/>
      </c>
      <c r="MI24" s="183"/>
      <c r="MJ24" s="186" t="str">
        <f>IFERROR(INDEX(Results!S:S,MATCH($ME24,Results!$A:$A,0),1),"")</f>
        <v/>
      </c>
      <c r="MK24" s="118"/>
      <c r="ML24" s="119"/>
      <c r="MM24" s="119"/>
      <c r="MN24" s="119"/>
      <c r="MO24" s="119"/>
      <c r="MP24" s="119"/>
      <c r="MQ24" s="119"/>
      <c r="MR24" s="119"/>
      <c r="MS24" s="119"/>
      <c r="MT24" s="119"/>
      <c r="MU24" s="119"/>
      <c r="MV24" s="119"/>
      <c r="MW24" s="119"/>
      <c r="MX24" s="119"/>
      <c r="MY24" s="119"/>
      <c r="MZ24" s="119"/>
      <c r="NA24" s="119"/>
      <c r="NB24" s="119"/>
      <c r="NC24" s="120"/>
      <c r="ND24" s="121"/>
      <c r="NE24" s="122"/>
      <c r="NF24" s="123"/>
      <c r="NG24" s="124"/>
      <c r="NH24" s="178"/>
      <c r="NI24" s="178" t="str">
        <f>IFERROR(IF(INDEX(Results!O:O,MATCH($ME24,Results!$A:$A,0),1)=0,"",INDEX(Results!O:O,MATCH($ME24,Results!$A:$A,0),1)),"")</f>
        <v/>
      </c>
      <c r="NK24">
        <f>NK22</f>
        <v>12</v>
      </c>
      <c r="NL24">
        <f>NL22+1</f>
        <v>8</v>
      </c>
      <c r="NM24" t="str">
        <f t="shared" ref="NM24" si="77">NK24&amp;NL24</f>
        <v>128</v>
      </c>
      <c r="NO24" s="180">
        <f>IFERROR(INDEX(Results!P:P,MATCH($NM24,Results!$A:$A,0),1),"")</f>
        <v>27</v>
      </c>
      <c r="NP24" s="182" t="str">
        <f>IFERROR(INDEX(Results!Q:Q,MATCH($NM24,Results!$A:$A,0),1),"")</f>
        <v>Natasha Bowman</v>
      </c>
      <c r="NQ24" s="183"/>
      <c r="NR24" s="186" t="str">
        <f>IFERROR(INDEX(Results!S:S,MATCH($NM24,Results!$A:$A,0),1),"")</f>
        <v>Southside</v>
      </c>
      <c r="NS24" s="118"/>
      <c r="NT24" s="119"/>
      <c r="NU24" s="119"/>
      <c r="NV24" s="119"/>
      <c r="NW24" s="119"/>
      <c r="NX24" s="119"/>
      <c r="NY24" s="119"/>
      <c r="NZ24" s="119"/>
      <c r="OA24" s="119"/>
      <c r="OB24" s="119"/>
      <c r="OC24" s="119"/>
      <c r="OD24" s="119"/>
      <c r="OE24" s="119"/>
      <c r="OF24" s="119"/>
      <c r="OG24" s="119"/>
      <c r="OH24" s="119"/>
      <c r="OI24" s="119"/>
      <c r="OJ24" s="119"/>
      <c r="OK24" s="120"/>
      <c r="OL24" s="121"/>
      <c r="OM24" s="122"/>
      <c r="ON24" s="123"/>
      <c r="OO24" s="124"/>
      <c r="OP24" s="178"/>
      <c r="OQ24" s="178" t="str">
        <f>IFERROR(IF(INDEX(Results!O:O,MATCH($NM24,Results!$A:$A,0),1)=0,"",INDEX(Results!O:O,MATCH($NM24,Results!$A:$A,0),1)),"")</f>
        <v/>
      </c>
    </row>
    <row r="25" spans="1:407" ht="24" customHeight="1" x14ac:dyDescent="0.25">
      <c r="E25" s="181"/>
      <c r="F25" s="184"/>
      <c r="G25" s="185"/>
      <c r="H25" s="187"/>
      <c r="I25" s="118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20"/>
      <c r="AB25" s="121"/>
      <c r="AC25" s="122"/>
      <c r="AD25" s="123"/>
      <c r="AE25" s="124"/>
      <c r="AF25" s="179"/>
      <c r="AG25" s="179"/>
      <c r="AM25" s="181"/>
      <c r="AN25" s="184"/>
      <c r="AO25" s="185"/>
      <c r="AP25" s="187"/>
      <c r="AQ25" s="118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20"/>
      <c r="BJ25" s="121"/>
      <c r="BK25" s="122"/>
      <c r="BL25" s="123"/>
      <c r="BM25" s="124"/>
      <c r="BN25" s="179"/>
      <c r="BO25" s="179"/>
      <c r="BU25" s="181" t="str">
        <f>IFERROR(INDEX(Results!P:P,MATCH($BS25,Results!$A:$A,0),1),"")</f>
        <v/>
      </c>
      <c r="BV25" s="184" t="str">
        <f>IFERROR(INDEX(Results!Q:Q,MATCH($BS25,Results!$A:$A,0),1),"")</f>
        <v/>
      </c>
      <c r="BW25" s="185"/>
      <c r="BX25" s="187" t="str">
        <f>IFERROR(INDEX(Results!S:S,MATCH($BS25,Results!$A:$A,0),1),"")</f>
        <v/>
      </c>
      <c r="BY25" s="118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20"/>
      <c r="CR25" s="121"/>
      <c r="CS25" s="122"/>
      <c r="CT25" s="123"/>
      <c r="CU25" s="124"/>
      <c r="CV25" s="179"/>
      <c r="CW25" s="179" t="str">
        <f>IFERROR(IF(INDEX(Results!O:O,MATCH($BS25,Results!$A:$A,0),1)=0,"",INDEX(Results!O:O,MATCH($BS25,Results!$A:$A,0),1)),"")</f>
        <v/>
      </c>
      <c r="DC25" s="181" t="str">
        <f>IFERROR(INDEX(Results!P:P,MATCH($DA25,Results!$A:$A,0),1),"")</f>
        <v/>
      </c>
      <c r="DD25" s="184" t="str">
        <f>IFERROR(INDEX(Results!Q:Q,MATCH($DA25,Results!$A:$A,0),1),"")</f>
        <v/>
      </c>
      <c r="DE25" s="185"/>
      <c r="DF25" s="187" t="str">
        <f>IFERROR(INDEX(Results!S:S,MATCH($DA25,Results!$A:$A,0),1),"")</f>
        <v/>
      </c>
      <c r="DG25" s="118"/>
      <c r="DH25" s="119"/>
      <c r="DI25" s="119"/>
      <c r="DJ25" s="119"/>
      <c r="DK25" s="119"/>
      <c r="DL25" s="119"/>
      <c r="DM25" s="119"/>
      <c r="DN25" s="119"/>
      <c r="DO25" s="119"/>
      <c r="DP25" s="119"/>
      <c r="DQ25" s="119"/>
      <c r="DR25" s="119"/>
      <c r="DS25" s="119"/>
      <c r="DT25" s="119"/>
      <c r="DU25" s="119"/>
      <c r="DV25" s="119"/>
      <c r="DW25" s="119"/>
      <c r="DX25" s="119"/>
      <c r="DY25" s="120"/>
      <c r="DZ25" s="121"/>
      <c r="EA25" s="122"/>
      <c r="EB25" s="123"/>
      <c r="EC25" s="124"/>
      <c r="ED25" s="179"/>
      <c r="EE25" s="179" t="str">
        <f>IFERROR(IF(INDEX(Results!O:O,MATCH($DA25,Results!$A:$A,0),1)=0,"",INDEX(Results!O:O,MATCH($DA25,Results!$A:$A,0),1)),"")</f>
        <v/>
      </c>
      <c r="EK25" s="181" t="str">
        <f>IFERROR(INDEX(Results!P:P,MATCH($EI25,Results!$A:$A,0),1),"")</f>
        <v/>
      </c>
      <c r="EL25" s="184" t="str">
        <f>IFERROR(INDEX(Results!Q:Q,MATCH($EI25,Results!$A:$A,0),1),"")</f>
        <v/>
      </c>
      <c r="EM25" s="185"/>
      <c r="EN25" s="187" t="str">
        <f>IFERROR(INDEX(Results!S:S,MATCH($EI25,Results!$A:$A,0),1),"")</f>
        <v/>
      </c>
      <c r="EO25" s="118"/>
      <c r="EP25" s="119"/>
      <c r="EQ25" s="119"/>
      <c r="ER25" s="119"/>
      <c r="ES25" s="119"/>
      <c r="ET25" s="119"/>
      <c r="EU25" s="119"/>
      <c r="EV25" s="119"/>
      <c r="EW25" s="119"/>
      <c r="EX25" s="119"/>
      <c r="EY25" s="119"/>
      <c r="EZ25" s="119"/>
      <c r="FA25" s="119"/>
      <c r="FB25" s="119"/>
      <c r="FC25" s="119"/>
      <c r="FD25" s="119"/>
      <c r="FE25" s="119"/>
      <c r="FF25" s="119"/>
      <c r="FG25" s="120"/>
      <c r="FH25" s="121"/>
      <c r="FI25" s="122"/>
      <c r="FJ25" s="123"/>
      <c r="FK25" s="124"/>
      <c r="FL25" s="179"/>
      <c r="FM25" s="179" t="str">
        <f>IFERROR(IF(INDEX(Results!O:O,MATCH($EI25,Results!$A:$A,0),1)=0,"",INDEX(Results!O:O,MATCH($EI25,Results!$A:$A,0),1)),"")</f>
        <v/>
      </c>
      <c r="FS25" s="181" t="str">
        <f>IFERROR(INDEX(Results!P:P,MATCH($FQ25,Results!$A:$A,0),1),"")</f>
        <v/>
      </c>
      <c r="FT25" s="184" t="str">
        <f>IFERROR(INDEX(Results!Q:Q,MATCH($FQ25,Results!$A:$A,0),1),"")</f>
        <v/>
      </c>
      <c r="FU25" s="185"/>
      <c r="FV25" s="187" t="str">
        <f>IFERROR(INDEX(Results!S:S,MATCH($FQ25,Results!$A:$A,0),1),"")</f>
        <v/>
      </c>
      <c r="FW25" s="118"/>
      <c r="FX25" s="119"/>
      <c r="FY25" s="119"/>
      <c r="FZ25" s="119"/>
      <c r="GA25" s="119"/>
      <c r="GB25" s="119"/>
      <c r="GC25" s="119"/>
      <c r="GD25" s="119"/>
      <c r="GE25" s="119"/>
      <c r="GF25" s="119"/>
      <c r="GG25" s="119"/>
      <c r="GH25" s="119"/>
      <c r="GI25" s="119"/>
      <c r="GJ25" s="119"/>
      <c r="GK25" s="119"/>
      <c r="GL25" s="119"/>
      <c r="GM25" s="119"/>
      <c r="GN25" s="119"/>
      <c r="GO25" s="120"/>
      <c r="GP25" s="121"/>
      <c r="GQ25" s="122"/>
      <c r="GR25" s="123"/>
      <c r="GS25" s="124"/>
      <c r="GT25" s="179"/>
      <c r="GU25" s="179" t="str">
        <f>IFERROR(IF(INDEX(Results!O:O,MATCH($FQ25,Results!$A:$A,0),1)=0,"",INDEX(Results!O:O,MATCH($FQ25,Results!$A:$A,0),1)),"")</f>
        <v/>
      </c>
      <c r="HA25" s="181" t="str">
        <f>IFERROR(INDEX(Results!P:P,MATCH($GY25,Results!$A:$A,0),1),"")</f>
        <v/>
      </c>
      <c r="HB25" s="184" t="str">
        <f>IFERROR(INDEX(Results!Q:Q,MATCH($GY25,Results!$A:$A,0),1),"")</f>
        <v/>
      </c>
      <c r="HC25" s="185"/>
      <c r="HD25" s="187" t="str">
        <f>IFERROR(INDEX(Results!S:S,MATCH($GY25,Results!$A:$A,0),1),"")</f>
        <v/>
      </c>
      <c r="HE25" s="118"/>
      <c r="HF25" s="119"/>
      <c r="HG25" s="119"/>
      <c r="HH25" s="119"/>
      <c r="HI25" s="119"/>
      <c r="HJ25" s="119"/>
      <c r="HK25" s="119"/>
      <c r="HL25" s="119"/>
      <c r="HM25" s="119"/>
      <c r="HN25" s="119"/>
      <c r="HO25" s="119"/>
      <c r="HP25" s="119"/>
      <c r="HQ25" s="119"/>
      <c r="HR25" s="119"/>
      <c r="HS25" s="119"/>
      <c r="HT25" s="119"/>
      <c r="HU25" s="119"/>
      <c r="HV25" s="119"/>
      <c r="HW25" s="120"/>
      <c r="HX25" s="121"/>
      <c r="HY25" s="122"/>
      <c r="HZ25" s="123"/>
      <c r="IA25" s="124"/>
      <c r="IB25" s="179"/>
      <c r="IC25" s="179" t="str">
        <f>IFERROR(IF(INDEX(Results!O:O,MATCH($GY25,Results!$A:$A,0),1)=0,"",INDEX(Results!O:O,MATCH($GY25,Results!$A:$A,0),1)),"")</f>
        <v/>
      </c>
      <c r="II25" s="181" t="str">
        <f>IFERROR(INDEX(Results!P:P,MATCH($IG25,Results!$A:$A,0),1),"")</f>
        <v/>
      </c>
      <c r="IJ25" s="184" t="str">
        <f>IFERROR(INDEX(Results!Q:Q,MATCH($IG25,Results!$A:$A,0),1),"")</f>
        <v/>
      </c>
      <c r="IK25" s="185"/>
      <c r="IL25" s="187" t="str">
        <f>IFERROR(INDEX(Results!S:S,MATCH($IG25,Results!$A:$A,0),1),"")</f>
        <v/>
      </c>
      <c r="IM25" s="118"/>
      <c r="IN25" s="119"/>
      <c r="IO25" s="119"/>
      <c r="IP25" s="119"/>
      <c r="IQ25" s="119"/>
      <c r="IR25" s="119"/>
      <c r="IS25" s="119"/>
      <c r="IT25" s="119"/>
      <c r="IU25" s="119"/>
      <c r="IV25" s="119"/>
      <c r="IW25" s="119"/>
      <c r="IX25" s="119"/>
      <c r="IY25" s="119"/>
      <c r="IZ25" s="119"/>
      <c r="JA25" s="119"/>
      <c r="JB25" s="119"/>
      <c r="JC25" s="119"/>
      <c r="JD25" s="119"/>
      <c r="JE25" s="120"/>
      <c r="JF25" s="121"/>
      <c r="JG25" s="122"/>
      <c r="JH25" s="123"/>
      <c r="JI25" s="124"/>
      <c r="JJ25" s="179"/>
      <c r="JK25" s="179" t="str">
        <f>IFERROR(IF(INDEX(Results!O:O,MATCH($IG25,Results!$A:$A,0),1)=0,"",INDEX(Results!O:O,MATCH($IG25,Results!$A:$A,0),1)),"")</f>
        <v/>
      </c>
      <c r="JQ25" s="181" t="str">
        <f>IFERROR(INDEX(Results!P:P,MATCH($JO25,Results!$A:$A,0),1),"")</f>
        <v/>
      </c>
      <c r="JR25" s="184" t="str">
        <f>IFERROR(INDEX(Results!Q:Q,MATCH($JO25,Results!$A:$A,0),1),"")</f>
        <v/>
      </c>
      <c r="JS25" s="185"/>
      <c r="JT25" s="187" t="str">
        <f>IFERROR(INDEX(Results!S:S,MATCH($JO25,Results!$A:$A,0),1),"")</f>
        <v/>
      </c>
      <c r="JU25" s="118"/>
      <c r="JV25" s="119"/>
      <c r="JW25" s="119"/>
      <c r="JX25" s="119"/>
      <c r="JY25" s="119"/>
      <c r="JZ25" s="119"/>
      <c r="KA25" s="119"/>
      <c r="KB25" s="119"/>
      <c r="KC25" s="119"/>
      <c r="KD25" s="119"/>
      <c r="KE25" s="119"/>
      <c r="KF25" s="119"/>
      <c r="KG25" s="119"/>
      <c r="KH25" s="119"/>
      <c r="KI25" s="119"/>
      <c r="KJ25" s="119"/>
      <c r="KK25" s="119"/>
      <c r="KL25" s="119"/>
      <c r="KM25" s="120"/>
      <c r="KN25" s="121"/>
      <c r="KO25" s="122"/>
      <c r="KP25" s="123"/>
      <c r="KQ25" s="124"/>
      <c r="KR25" s="179"/>
      <c r="KS25" s="179" t="str">
        <f>IFERROR(IF(INDEX(Results!O:O,MATCH($JO25,Results!$A:$A,0),1)=0,"",INDEX(Results!O:O,MATCH($JO25,Results!$A:$A,0),1)),"")</f>
        <v/>
      </c>
      <c r="KY25" s="181" t="str">
        <f>IFERROR(INDEX(Results!P:P,MATCH($KW25,Results!$A:$A,0),1),"")</f>
        <v/>
      </c>
      <c r="KZ25" s="184" t="str">
        <f>IFERROR(INDEX(Results!Q:Q,MATCH($KW25,Results!$A:$A,0),1),"")</f>
        <v/>
      </c>
      <c r="LA25" s="185"/>
      <c r="LB25" s="187" t="str">
        <f>IFERROR(INDEX(Results!S:S,MATCH($KW25,Results!$A:$A,0),1),"")</f>
        <v/>
      </c>
      <c r="LC25" s="118"/>
      <c r="LD25" s="119"/>
      <c r="LE25" s="119"/>
      <c r="LF25" s="119"/>
      <c r="LG25" s="119"/>
      <c r="LH25" s="119"/>
      <c r="LI25" s="119"/>
      <c r="LJ25" s="119"/>
      <c r="LK25" s="119"/>
      <c r="LL25" s="119"/>
      <c r="LM25" s="119"/>
      <c r="LN25" s="119"/>
      <c r="LO25" s="119"/>
      <c r="LP25" s="119"/>
      <c r="LQ25" s="119"/>
      <c r="LR25" s="119"/>
      <c r="LS25" s="119"/>
      <c r="LT25" s="119"/>
      <c r="LU25" s="120"/>
      <c r="LV25" s="121"/>
      <c r="LW25" s="122"/>
      <c r="LX25" s="123"/>
      <c r="LY25" s="124"/>
      <c r="LZ25" s="179"/>
      <c r="MA25" s="179" t="str">
        <f>IFERROR(IF(INDEX(Results!O:O,MATCH($KW25,Results!$A:$A,0),1)=0,"",INDEX(Results!O:O,MATCH($KW25,Results!$A:$A,0),1)),"")</f>
        <v/>
      </c>
      <c r="MG25" s="181" t="str">
        <f>IFERROR(INDEX(Results!P:P,MATCH($ME25,Results!$A:$A,0),1),"")</f>
        <v/>
      </c>
      <c r="MH25" s="184" t="str">
        <f>IFERROR(INDEX(Results!Q:Q,MATCH($ME25,Results!$A:$A,0),1),"")</f>
        <v/>
      </c>
      <c r="MI25" s="185"/>
      <c r="MJ25" s="187" t="str">
        <f>IFERROR(INDEX(Results!S:S,MATCH($ME25,Results!$A:$A,0),1),"")</f>
        <v/>
      </c>
      <c r="MK25" s="118"/>
      <c r="ML25" s="119"/>
      <c r="MM25" s="119"/>
      <c r="MN25" s="119"/>
      <c r="MO25" s="119"/>
      <c r="MP25" s="119"/>
      <c r="MQ25" s="119"/>
      <c r="MR25" s="119"/>
      <c r="MS25" s="119"/>
      <c r="MT25" s="119"/>
      <c r="MU25" s="119"/>
      <c r="MV25" s="119"/>
      <c r="MW25" s="119"/>
      <c r="MX25" s="119"/>
      <c r="MY25" s="119"/>
      <c r="MZ25" s="119"/>
      <c r="NA25" s="119"/>
      <c r="NB25" s="119"/>
      <c r="NC25" s="120"/>
      <c r="ND25" s="121"/>
      <c r="NE25" s="122"/>
      <c r="NF25" s="123"/>
      <c r="NG25" s="124"/>
      <c r="NH25" s="179"/>
      <c r="NI25" s="179" t="str">
        <f>IFERROR(IF(INDEX(Results!O:O,MATCH($ME25,Results!$A:$A,0),1)=0,"",INDEX(Results!O:O,MATCH($ME25,Results!$A:$A,0),1)),"")</f>
        <v/>
      </c>
      <c r="NO25" s="181" t="str">
        <f>IFERROR(INDEX(Results!P:P,MATCH($NM25,Results!$A:$A,0),1),"")</f>
        <v/>
      </c>
      <c r="NP25" s="184" t="str">
        <f>IFERROR(INDEX(Results!Q:Q,MATCH($NM25,Results!$A:$A,0),1),"")</f>
        <v/>
      </c>
      <c r="NQ25" s="185"/>
      <c r="NR25" s="187" t="str">
        <f>IFERROR(INDEX(Results!S:S,MATCH($NM25,Results!$A:$A,0),1),"")</f>
        <v/>
      </c>
      <c r="NS25" s="118"/>
      <c r="NT25" s="119"/>
      <c r="NU25" s="119"/>
      <c r="NV25" s="119"/>
      <c r="NW25" s="119"/>
      <c r="NX25" s="119"/>
      <c r="NY25" s="119"/>
      <c r="NZ25" s="119"/>
      <c r="OA25" s="119"/>
      <c r="OB25" s="119"/>
      <c r="OC25" s="119"/>
      <c r="OD25" s="119"/>
      <c r="OE25" s="119"/>
      <c r="OF25" s="119"/>
      <c r="OG25" s="119"/>
      <c r="OH25" s="119"/>
      <c r="OI25" s="119"/>
      <c r="OJ25" s="119"/>
      <c r="OK25" s="120"/>
      <c r="OL25" s="121"/>
      <c r="OM25" s="122"/>
      <c r="ON25" s="123"/>
      <c r="OO25" s="124"/>
      <c r="OP25" s="179"/>
      <c r="OQ25" s="179" t="str">
        <f>IFERROR(IF(INDEX(Results!O:O,MATCH($NM25,Results!$A:$A,0),1)=0,"",INDEX(Results!O:O,MATCH($NM25,Results!$A:$A,0),1)),"")</f>
        <v/>
      </c>
    </row>
    <row r="26" spans="1:407" ht="24" customHeight="1" x14ac:dyDescent="0.25">
      <c r="A26">
        <f>A24</f>
        <v>1</v>
      </c>
      <c r="B26">
        <f>B24+1</f>
        <v>9</v>
      </c>
      <c r="C26" t="str">
        <f t="shared" si="0"/>
        <v>19</v>
      </c>
      <c r="E26" s="180" t="str">
        <f>IFERROR(INDEX(Results!P:P,MATCH($C26,Results!$A:$A,0),1),"")</f>
        <v/>
      </c>
      <c r="F26" s="182" t="str">
        <f>IFERROR(INDEX(Results!Q:Q,MATCH($C26,Results!$A:$A,0),1),"")</f>
        <v/>
      </c>
      <c r="G26" s="183"/>
      <c r="H26" s="186" t="str">
        <f>IFERROR(INDEX(Results!S:S,MATCH($C26,Results!$A:$A,0),1),"")</f>
        <v/>
      </c>
      <c r="I26" s="118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20"/>
      <c r="AB26" s="121"/>
      <c r="AC26" s="122"/>
      <c r="AD26" s="123"/>
      <c r="AE26" s="124"/>
      <c r="AF26" s="178"/>
      <c r="AG26" s="178" t="str">
        <f>IFERROR(IF(INDEX(Results!O:O,MATCH($C26,Results!$A:$A,0),1)=0,"",INDEX(Results!O:O,MATCH($C26,Results!$A:$A,0),1)),"")</f>
        <v/>
      </c>
      <c r="AI26">
        <f>AI24</f>
        <v>2</v>
      </c>
      <c r="AJ26">
        <f>AJ24+1</f>
        <v>9</v>
      </c>
      <c r="AK26" t="str">
        <f t="shared" ref="AK26" si="78">AI26&amp;AJ26</f>
        <v>29</v>
      </c>
      <c r="AM26" s="180" t="str">
        <f>IFERROR(INDEX(Results!P:P,MATCH($AK26,Results!$A:$A,0),1),"")</f>
        <v/>
      </c>
      <c r="AN26" s="182" t="str">
        <f>IFERROR(INDEX(Results!Q:Q,MATCH($AK26,Results!$A:$A,0),1),"")</f>
        <v/>
      </c>
      <c r="AO26" s="183"/>
      <c r="AP26" s="186" t="str">
        <f>IFERROR(INDEX(Results!S:S,MATCH($AK26,Results!$A:$A,0),1),"")</f>
        <v/>
      </c>
      <c r="AQ26" s="118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20"/>
      <c r="BJ26" s="121"/>
      <c r="BK26" s="122"/>
      <c r="BL26" s="123"/>
      <c r="BM26" s="124"/>
      <c r="BN26" s="178"/>
      <c r="BO26" s="178" t="str">
        <f>IFERROR(IF(INDEX(Results!O:O,MATCH($AK26,Results!$A:$A,0),1)=0,"",INDEX(Results!O:O,MATCH($AK26,Results!$A:$A,0),1)),"")</f>
        <v/>
      </c>
      <c r="BQ26">
        <f>BQ24</f>
        <v>3</v>
      </c>
      <c r="BR26">
        <f>BR24+1</f>
        <v>9</v>
      </c>
      <c r="BS26" t="str">
        <f t="shared" ref="BS26" si="79">BQ26&amp;BR26</f>
        <v>39</v>
      </c>
      <c r="BU26" s="180" t="str">
        <f>IFERROR(INDEX(Results!P:P,MATCH($BS26,Results!$A:$A,0),1),"")</f>
        <v/>
      </c>
      <c r="BV26" s="182" t="str">
        <f>IFERROR(INDEX(Results!Q:Q,MATCH($BS26,Results!$A:$A,0),1),"")</f>
        <v/>
      </c>
      <c r="BW26" s="183"/>
      <c r="BX26" s="186" t="str">
        <f>IFERROR(INDEX(Results!S:S,MATCH($BS26,Results!$A:$A,0),1),"")</f>
        <v/>
      </c>
      <c r="BY26" s="118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20"/>
      <c r="CR26" s="121"/>
      <c r="CS26" s="122"/>
      <c r="CT26" s="123"/>
      <c r="CU26" s="124"/>
      <c r="CV26" s="178"/>
      <c r="CW26" s="178" t="str">
        <f>IFERROR(IF(INDEX(Results!O:O,MATCH($BS26,Results!$A:$A,0),1)=0,"",INDEX(Results!O:O,MATCH($BS26,Results!$A:$A,0),1)),"")</f>
        <v/>
      </c>
      <c r="CY26">
        <f>CY24</f>
        <v>4</v>
      </c>
      <c r="CZ26">
        <f>CZ24+1</f>
        <v>9</v>
      </c>
      <c r="DA26" t="str">
        <f t="shared" ref="DA26" si="80">CY26&amp;CZ26</f>
        <v>49</v>
      </c>
      <c r="DC26" s="180">
        <f>IFERROR(INDEX(Results!P:P,MATCH($DA26,Results!$A:$A,0),1),"")</f>
        <v>72</v>
      </c>
      <c r="DD26" s="182" t="str">
        <f>IFERROR(INDEX(Results!Q:Q,MATCH($DA26,Results!$A:$A,0),1),"")</f>
        <v>Grace Saunders</v>
      </c>
      <c r="DE26" s="183"/>
      <c r="DF26" s="186" t="str">
        <f>IFERROR(INDEX(Results!S:S,MATCH($DA26,Results!$A:$A,0),1),"")</f>
        <v>Oxenford</v>
      </c>
      <c r="DG26" s="118"/>
      <c r="DH26" s="119"/>
      <c r="DI26" s="119"/>
      <c r="DJ26" s="119"/>
      <c r="DK26" s="119"/>
      <c r="DL26" s="119"/>
      <c r="DM26" s="119"/>
      <c r="DN26" s="119"/>
      <c r="DO26" s="119"/>
      <c r="DP26" s="119"/>
      <c r="DQ26" s="119"/>
      <c r="DR26" s="119"/>
      <c r="DS26" s="119"/>
      <c r="DT26" s="119"/>
      <c r="DU26" s="119"/>
      <c r="DV26" s="119"/>
      <c r="DW26" s="119"/>
      <c r="DX26" s="119"/>
      <c r="DY26" s="120"/>
      <c r="DZ26" s="121"/>
      <c r="EA26" s="122"/>
      <c r="EB26" s="123"/>
      <c r="EC26" s="124"/>
      <c r="ED26" s="178"/>
      <c r="EE26" s="178" t="str">
        <f>IFERROR(IF(INDEX(Results!O:O,MATCH($DA26,Results!$A:$A,0),1)=0,"",INDEX(Results!O:O,MATCH($DA26,Results!$A:$A,0),1)),"")</f>
        <v/>
      </c>
      <c r="EG26">
        <f>EG24</f>
        <v>5</v>
      </c>
      <c r="EH26">
        <f>EH24+1</f>
        <v>9</v>
      </c>
      <c r="EI26" t="str">
        <f t="shared" ref="EI26" si="81">EG26&amp;EH26</f>
        <v>59</v>
      </c>
      <c r="EK26" s="180">
        <f>IFERROR(INDEX(Results!P:P,MATCH($EI26,Results!$A:$A,0),1),"")</f>
        <v>46</v>
      </c>
      <c r="EL26" s="182" t="str">
        <f>IFERROR(INDEX(Results!Q:Q,MATCH($EI26,Results!$A:$A,0),1),"")</f>
        <v>Liana Murphy</v>
      </c>
      <c r="EM26" s="183"/>
      <c r="EN26" s="186" t="str">
        <f>IFERROR(INDEX(Results!S:S,MATCH($EI26,Results!$A:$A,0),1),"")</f>
        <v>maroochy</v>
      </c>
      <c r="EO26" s="118"/>
      <c r="EP26" s="119"/>
      <c r="EQ26" s="119"/>
      <c r="ER26" s="119"/>
      <c r="ES26" s="119"/>
      <c r="ET26" s="119"/>
      <c r="EU26" s="119"/>
      <c r="EV26" s="119"/>
      <c r="EW26" s="119"/>
      <c r="EX26" s="119"/>
      <c r="EY26" s="119"/>
      <c r="EZ26" s="119"/>
      <c r="FA26" s="119"/>
      <c r="FB26" s="119"/>
      <c r="FC26" s="119"/>
      <c r="FD26" s="119"/>
      <c r="FE26" s="119"/>
      <c r="FF26" s="119"/>
      <c r="FG26" s="120"/>
      <c r="FH26" s="121"/>
      <c r="FI26" s="122"/>
      <c r="FJ26" s="123"/>
      <c r="FK26" s="124"/>
      <c r="FL26" s="178"/>
      <c r="FM26" s="178" t="str">
        <f>IFERROR(IF(INDEX(Results!O:O,MATCH($EI26,Results!$A:$A,0),1)=0,"",INDEX(Results!O:O,MATCH($EI26,Results!$A:$A,0),1)),"")</f>
        <v/>
      </c>
      <c r="FO26">
        <f>FO24</f>
        <v>6</v>
      </c>
      <c r="FP26">
        <f>FP24+1</f>
        <v>9</v>
      </c>
      <c r="FQ26" t="str">
        <f t="shared" ref="FQ26" si="82">FO26&amp;FP26</f>
        <v>69</v>
      </c>
      <c r="FS26" s="180" t="str">
        <f>IFERROR(INDEX(Results!P:P,MATCH($FQ26,Results!$A:$A,0),1),"")</f>
        <v/>
      </c>
      <c r="FT26" s="182" t="str">
        <f>IFERROR(INDEX(Results!Q:Q,MATCH($FQ26,Results!$A:$A,0),1),"")</f>
        <v/>
      </c>
      <c r="FU26" s="183"/>
      <c r="FV26" s="186" t="str">
        <f>IFERROR(INDEX(Results!S:S,MATCH($FQ26,Results!$A:$A,0),1),"")</f>
        <v/>
      </c>
      <c r="FW26" s="118"/>
      <c r="FX26" s="119"/>
      <c r="FY26" s="119"/>
      <c r="FZ26" s="119"/>
      <c r="GA26" s="119"/>
      <c r="GB26" s="119"/>
      <c r="GC26" s="119"/>
      <c r="GD26" s="119"/>
      <c r="GE26" s="119"/>
      <c r="GF26" s="119"/>
      <c r="GG26" s="119"/>
      <c r="GH26" s="119"/>
      <c r="GI26" s="119"/>
      <c r="GJ26" s="119"/>
      <c r="GK26" s="119"/>
      <c r="GL26" s="119"/>
      <c r="GM26" s="119"/>
      <c r="GN26" s="119"/>
      <c r="GO26" s="120"/>
      <c r="GP26" s="121"/>
      <c r="GQ26" s="122"/>
      <c r="GR26" s="123"/>
      <c r="GS26" s="124"/>
      <c r="GT26" s="178"/>
      <c r="GU26" s="178" t="str">
        <f>IFERROR(IF(INDEX(Results!O:O,MATCH($FQ26,Results!$A:$A,0),1)=0,"",INDEX(Results!O:O,MATCH($FQ26,Results!$A:$A,0),1)),"")</f>
        <v/>
      </c>
      <c r="GW26">
        <f>GW24</f>
        <v>7</v>
      </c>
      <c r="GX26">
        <f>GX24+1</f>
        <v>9</v>
      </c>
      <c r="GY26" t="str">
        <f t="shared" ref="GY26" si="83">GW26&amp;GX26</f>
        <v>79</v>
      </c>
      <c r="HA26" s="180" t="str">
        <f>IFERROR(INDEX(Results!P:P,MATCH($GY26,Results!$A:$A,0),1),"")</f>
        <v/>
      </c>
      <c r="HB26" s="182" t="str">
        <f>IFERROR(INDEX(Results!Q:Q,MATCH($GY26,Results!$A:$A,0),1),"")</f>
        <v/>
      </c>
      <c r="HC26" s="183"/>
      <c r="HD26" s="186" t="str">
        <f>IFERROR(INDEX(Results!S:S,MATCH($GY26,Results!$A:$A,0),1),"")</f>
        <v/>
      </c>
      <c r="HE26" s="118"/>
      <c r="HF26" s="119"/>
      <c r="HG26" s="119"/>
      <c r="HH26" s="119"/>
      <c r="HI26" s="119"/>
      <c r="HJ26" s="119"/>
      <c r="HK26" s="119"/>
      <c r="HL26" s="119"/>
      <c r="HM26" s="119"/>
      <c r="HN26" s="119"/>
      <c r="HO26" s="119"/>
      <c r="HP26" s="119"/>
      <c r="HQ26" s="119"/>
      <c r="HR26" s="119"/>
      <c r="HS26" s="119"/>
      <c r="HT26" s="119"/>
      <c r="HU26" s="119"/>
      <c r="HV26" s="119"/>
      <c r="HW26" s="120"/>
      <c r="HX26" s="121"/>
      <c r="HY26" s="122"/>
      <c r="HZ26" s="123"/>
      <c r="IA26" s="124"/>
      <c r="IB26" s="178"/>
      <c r="IC26" s="178" t="str">
        <f>IFERROR(IF(INDEX(Results!O:O,MATCH($GY26,Results!$A:$A,0),1)=0,"",INDEX(Results!O:O,MATCH($GY26,Results!$A:$A,0),1)),"")</f>
        <v/>
      </c>
      <c r="IE26">
        <f>IE24</f>
        <v>8</v>
      </c>
      <c r="IF26">
        <f>IF24+1</f>
        <v>9</v>
      </c>
      <c r="IG26" t="str">
        <f t="shared" ref="IG26" si="84">IE26&amp;IF26</f>
        <v>89</v>
      </c>
      <c r="II26" s="180" t="str">
        <f>IFERROR(INDEX(Results!P:P,MATCH($IG26,Results!$A:$A,0),1),"")</f>
        <v/>
      </c>
      <c r="IJ26" s="182" t="str">
        <f>IFERROR(INDEX(Results!Q:Q,MATCH($IG26,Results!$A:$A,0),1),"")</f>
        <v/>
      </c>
      <c r="IK26" s="183"/>
      <c r="IL26" s="186" t="str">
        <f>IFERROR(INDEX(Results!S:S,MATCH($IG26,Results!$A:$A,0),1),"")</f>
        <v/>
      </c>
      <c r="IM26" s="118"/>
      <c r="IN26" s="119"/>
      <c r="IO26" s="119"/>
      <c r="IP26" s="119"/>
      <c r="IQ26" s="119"/>
      <c r="IR26" s="119"/>
      <c r="IS26" s="119"/>
      <c r="IT26" s="119"/>
      <c r="IU26" s="119"/>
      <c r="IV26" s="119"/>
      <c r="IW26" s="119"/>
      <c r="IX26" s="119"/>
      <c r="IY26" s="119"/>
      <c r="IZ26" s="119"/>
      <c r="JA26" s="119"/>
      <c r="JB26" s="119"/>
      <c r="JC26" s="119"/>
      <c r="JD26" s="119"/>
      <c r="JE26" s="120"/>
      <c r="JF26" s="121"/>
      <c r="JG26" s="122"/>
      <c r="JH26" s="123"/>
      <c r="JI26" s="124"/>
      <c r="JJ26" s="178"/>
      <c r="JK26" s="178" t="str">
        <f>IFERROR(IF(INDEX(Results!O:O,MATCH($IG26,Results!$A:$A,0),1)=0,"",INDEX(Results!O:O,MATCH($IG26,Results!$A:$A,0),1)),"")</f>
        <v/>
      </c>
      <c r="JM26">
        <f>JM24</f>
        <v>9</v>
      </c>
      <c r="JN26">
        <f>JN24+1</f>
        <v>9</v>
      </c>
      <c r="JO26" t="str">
        <f t="shared" ref="JO26" si="85">JM26&amp;JN26</f>
        <v>99</v>
      </c>
      <c r="JQ26" s="180" t="str">
        <f>IFERROR(INDEX(Results!P:P,MATCH($JO26,Results!$A:$A,0),1),"")</f>
        <v/>
      </c>
      <c r="JR26" s="182" t="str">
        <f>IFERROR(INDEX(Results!Q:Q,MATCH($JO26,Results!$A:$A,0),1),"")</f>
        <v/>
      </c>
      <c r="JS26" s="183"/>
      <c r="JT26" s="186" t="str">
        <f>IFERROR(INDEX(Results!S:S,MATCH($JO26,Results!$A:$A,0),1),"")</f>
        <v/>
      </c>
      <c r="JU26" s="118"/>
      <c r="JV26" s="119"/>
      <c r="JW26" s="119"/>
      <c r="JX26" s="119"/>
      <c r="JY26" s="119"/>
      <c r="JZ26" s="119"/>
      <c r="KA26" s="119"/>
      <c r="KB26" s="119"/>
      <c r="KC26" s="119"/>
      <c r="KD26" s="119"/>
      <c r="KE26" s="119"/>
      <c r="KF26" s="119"/>
      <c r="KG26" s="119"/>
      <c r="KH26" s="119"/>
      <c r="KI26" s="119"/>
      <c r="KJ26" s="119"/>
      <c r="KK26" s="119"/>
      <c r="KL26" s="119"/>
      <c r="KM26" s="120"/>
      <c r="KN26" s="121"/>
      <c r="KO26" s="122"/>
      <c r="KP26" s="123"/>
      <c r="KQ26" s="124"/>
      <c r="KR26" s="178"/>
      <c r="KS26" s="178" t="str">
        <f>IFERROR(IF(INDEX(Results!O:O,MATCH($JO26,Results!$A:$A,0),1)=0,"",INDEX(Results!O:O,MATCH($JO26,Results!$A:$A,0),1)),"")</f>
        <v/>
      </c>
      <c r="KU26">
        <f>KU24</f>
        <v>10</v>
      </c>
      <c r="KV26">
        <f>KV24+1</f>
        <v>9</v>
      </c>
      <c r="KW26" t="str">
        <f t="shared" ref="KW26" si="86">KU26&amp;KV26</f>
        <v>109</v>
      </c>
      <c r="KY26" s="180">
        <f>IFERROR(INDEX(Results!P:P,MATCH($KW26,Results!$A:$A,0),1),"")</f>
        <v>1</v>
      </c>
      <c r="KZ26" s="182" t="str">
        <f>IFERROR(INDEX(Results!Q:Q,MATCH($KW26,Results!$A:$A,0),1),"")</f>
        <v>Rosie Brown</v>
      </c>
      <c r="LA26" s="183"/>
      <c r="LB26" s="186" t="str">
        <f>IFERROR(INDEX(Results!S:S,MATCH($KW26,Results!$A:$A,0),1),"")</f>
        <v xml:space="preserve">Northern Suburbs </v>
      </c>
      <c r="LC26" s="118"/>
      <c r="LD26" s="119"/>
      <c r="LE26" s="119"/>
      <c r="LF26" s="119"/>
      <c r="LG26" s="119"/>
      <c r="LH26" s="119"/>
      <c r="LI26" s="119"/>
      <c r="LJ26" s="119"/>
      <c r="LK26" s="119"/>
      <c r="LL26" s="119"/>
      <c r="LM26" s="119"/>
      <c r="LN26" s="119"/>
      <c r="LO26" s="119"/>
      <c r="LP26" s="119"/>
      <c r="LQ26" s="119"/>
      <c r="LR26" s="119"/>
      <c r="LS26" s="119"/>
      <c r="LT26" s="119"/>
      <c r="LU26" s="120"/>
      <c r="LV26" s="121"/>
      <c r="LW26" s="122"/>
      <c r="LX26" s="123"/>
      <c r="LY26" s="124"/>
      <c r="LZ26" s="178"/>
      <c r="MA26" s="178" t="str">
        <f>IFERROR(IF(INDEX(Results!O:O,MATCH($KW26,Results!$A:$A,0),1)=0,"",INDEX(Results!O:O,MATCH($KW26,Results!$A:$A,0),1)),"")</f>
        <v/>
      </c>
      <c r="MC26">
        <f>MC24</f>
        <v>11</v>
      </c>
      <c r="MD26">
        <f>MD24+1</f>
        <v>9</v>
      </c>
      <c r="ME26" t="str">
        <f t="shared" ref="ME26" si="87">MC26&amp;MD26</f>
        <v>119</v>
      </c>
      <c r="MG26" s="180" t="str">
        <f>IFERROR(INDEX(Results!P:P,MATCH($ME26,Results!$A:$A,0),1),"")</f>
        <v/>
      </c>
      <c r="MH26" s="182" t="str">
        <f>IFERROR(INDEX(Results!Q:Q,MATCH($ME26,Results!$A:$A,0),1),"")</f>
        <v/>
      </c>
      <c r="MI26" s="183"/>
      <c r="MJ26" s="186" t="str">
        <f>IFERROR(INDEX(Results!S:S,MATCH($ME26,Results!$A:$A,0),1),"")</f>
        <v/>
      </c>
      <c r="MK26" s="118"/>
      <c r="ML26" s="119"/>
      <c r="MM26" s="119"/>
      <c r="MN26" s="119"/>
      <c r="MO26" s="119"/>
      <c r="MP26" s="119"/>
      <c r="MQ26" s="119"/>
      <c r="MR26" s="119"/>
      <c r="MS26" s="119"/>
      <c r="MT26" s="119"/>
      <c r="MU26" s="119"/>
      <c r="MV26" s="119"/>
      <c r="MW26" s="119"/>
      <c r="MX26" s="119"/>
      <c r="MY26" s="119"/>
      <c r="MZ26" s="119"/>
      <c r="NA26" s="119"/>
      <c r="NB26" s="119"/>
      <c r="NC26" s="120"/>
      <c r="ND26" s="121"/>
      <c r="NE26" s="122"/>
      <c r="NF26" s="123"/>
      <c r="NG26" s="124"/>
      <c r="NH26" s="178"/>
      <c r="NI26" s="178" t="str">
        <f>IFERROR(IF(INDEX(Results!O:O,MATCH($ME26,Results!$A:$A,0),1)=0,"",INDEX(Results!O:O,MATCH($ME26,Results!$A:$A,0),1)),"")</f>
        <v/>
      </c>
      <c r="NK26">
        <f>NK24</f>
        <v>12</v>
      </c>
      <c r="NL26">
        <f>NL24+1</f>
        <v>9</v>
      </c>
      <c r="NM26" t="str">
        <f t="shared" ref="NM26" si="88">NK26&amp;NL26</f>
        <v>129</v>
      </c>
      <c r="NO26" s="180">
        <f>IFERROR(INDEX(Results!P:P,MATCH($NM26,Results!$A:$A,0),1),"")</f>
        <v>38</v>
      </c>
      <c r="NP26" s="182" t="str">
        <f>IFERROR(INDEX(Results!Q:Q,MATCH($NM26,Results!$A:$A,0),1),"")</f>
        <v>Caitlyn Griffiths</v>
      </c>
      <c r="NQ26" s="183"/>
      <c r="NR26" s="186" t="str">
        <f>IFERROR(INDEX(Results!S:S,MATCH($NM26,Results!$A:$A,0),1),"")</f>
        <v>Wynnum</v>
      </c>
      <c r="NS26" s="118"/>
      <c r="NT26" s="119"/>
      <c r="NU26" s="119"/>
      <c r="NV26" s="119"/>
      <c r="NW26" s="119"/>
      <c r="NX26" s="119"/>
      <c r="NY26" s="119"/>
      <c r="NZ26" s="119"/>
      <c r="OA26" s="119"/>
      <c r="OB26" s="119"/>
      <c r="OC26" s="119"/>
      <c r="OD26" s="119"/>
      <c r="OE26" s="119"/>
      <c r="OF26" s="119"/>
      <c r="OG26" s="119"/>
      <c r="OH26" s="119"/>
      <c r="OI26" s="119"/>
      <c r="OJ26" s="119"/>
      <c r="OK26" s="120"/>
      <c r="OL26" s="121"/>
      <c r="OM26" s="122"/>
      <c r="ON26" s="123"/>
      <c r="OO26" s="124"/>
      <c r="OP26" s="178"/>
      <c r="OQ26" s="178" t="str">
        <f>IFERROR(IF(INDEX(Results!O:O,MATCH($NM26,Results!$A:$A,0),1)=0,"",INDEX(Results!O:O,MATCH($NM26,Results!$A:$A,0),1)),"")</f>
        <v/>
      </c>
    </row>
    <row r="27" spans="1:407" ht="24" customHeight="1" x14ac:dyDescent="0.25">
      <c r="E27" s="181"/>
      <c r="F27" s="184"/>
      <c r="G27" s="185"/>
      <c r="H27" s="187"/>
      <c r="I27" s="118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20"/>
      <c r="AB27" s="121"/>
      <c r="AC27" s="122"/>
      <c r="AD27" s="123"/>
      <c r="AE27" s="124"/>
      <c r="AF27" s="179"/>
      <c r="AG27" s="179"/>
      <c r="AM27" s="181"/>
      <c r="AN27" s="184"/>
      <c r="AO27" s="185"/>
      <c r="AP27" s="187"/>
      <c r="AQ27" s="118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20"/>
      <c r="BJ27" s="121"/>
      <c r="BK27" s="122"/>
      <c r="BL27" s="123"/>
      <c r="BM27" s="124"/>
      <c r="BN27" s="179"/>
      <c r="BO27" s="179"/>
      <c r="BU27" s="181" t="str">
        <f>IFERROR(INDEX(Results!P:P,MATCH($BS27,Results!$A:$A,0),1),"")</f>
        <v/>
      </c>
      <c r="BV27" s="184" t="str">
        <f>IFERROR(INDEX(Results!Q:Q,MATCH($BS27,Results!$A:$A,0),1),"")</f>
        <v/>
      </c>
      <c r="BW27" s="185"/>
      <c r="BX27" s="187" t="str">
        <f>IFERROR(INDEX(Results!S:S,MATCH($BS27,Results!$A:$A,0),1),"")</f>
        <v/>
      </c>
      <c r="BY27" s="118"/>
      <c r="BZ27" s="119"/>
      <c r="CA27" s="119"/>
      <c r="CB27" s="119"/>
      <c r="CC27" s="119"/>
      <c r="CD27" s="119"/>
      <c r="CE27" s="119"/>
      <c r="CF27" s="119"/>
      <c r="CG27" s="119"/>
      <c r="CH27" s="119"/>
      <c r="CI27" s="119"/>
      <c r="CJ27" s="119"/>
      <c r="CK27" s="119"/>
      <c r="CL27" s="119"/>
      <c r="CM27" s="119"/>
      <c r="CN27" s="119"/>
      <c r="CO27" s="119"/>
      <c r="CP27" s="119"/>
      <c r="CQ27" s="120"/>
      <c r="CR27" s="121"/>
      <c r="CS27" s="122"/>
      <c r="CT27" s="123"/>
      <c r="CU27" s="124"/>
      <c r="CV27" s="179"/>
      <c r="CW27" s="179" t="str">
        <f>IFERROR(IF(INDEX(Results!O:O,MATCH($BS27,Results!$A:$A,0),1)=0,"",INDEX(Results!O:O,MATCH($BS27,Results!$A:$A,0),1)),"")</f>
        <v/>
      </c>
      <c r="DC27" s="181" t="str">
        <f>IFERROR(INDEX(Results!P:P,MATCH($DA27,Results!$A:$A,0),1),"")</f>
        <v/>
      </c>
      <c r="DD27" s="184" t="str">
        <f>IFERROR(INDEX(Results!Q:Q,MATCH($DA27,Results!$A:$A,0),1),"")</f>
        <v/>
      </c>
      <c r="DE27" s="185"/>
      <c r="DF27" s="187" t="str">
        <f>IFERROR(INDEX(Results!S:S,MATCH($DA27,Results!$A:$A,0),1),"")</f>
        <v/>
      </c>
      <c r="DG27" s="118"/>
      <c r="DH27" s="119"/>
      <c r="DI27" s="119"/>
      <c r="DJ27" s="119"/>
      <c r="DK27" s="119"/>
      <c r="DL27" s="119"/>
      <c r="DM27" s="119"/>
      <c r="DN27" s="119"/>
      <c r="DO27" s="119"/>
      <c r="DP27" s="119"/>
      <c r="DQ27" s="119"/>
      <c r="DR27" s="119"/>
      <c r="DS27" s="119"/>
      <c r="DT27" s="119"/>
      <c r="DU27" s="119"/>
      <c r="DV27" s="119"/>
      <c r="DW27" s="119"/>
      <c r="DX27" s="119"/>
      <c r="DY27" s="120"/>
      <c r="DZ27" s="121"/>
      <c r="EA27" s="122"/>
      <c r="EB27" s="123"/>
      <c r="EC27" s="124"/>
      <c r="ED27" s="179"/>
      <c r="EE27" s="179" t="str">
        <f>IFERROR(IF(INDEX(Results!O:O,MATCH($DA27,Results!$A:$A,0),1)=0,"",INDEX(Results!O:O,MATCH($DA27,Results!$A:$A,0),1)),"")</f>
        <v/>
      </c>
      <c r="EK27" s="181" t="str">
        <f>IFERROR(INDEX(Results!P:P,MATCH($EI27,Results!$A:$A,0),1),"")</f>
        <v/>
      </c>
      <c r="EL27" s="184" t="str">
        <f>IFERROR(INDEX(Results!Q:Q,MATCH($EI27,Results!$A:$A,0),1),"")</f>
        <v/>
      </c>
      <c r="EM27" s="185"/>
      <c r="EN27" s="187" t="str">
        <f>IFERROR(INDEX(Results!S:S,MATCH($EI27,Results!$A:$A,0),1),"")</f>
        <v/>
      </c>
      <c r="EO27" s="118"/>
      <c r="EP27" s="119"/>
      <c r="EQ27" s="119"/>
      <c r="ER27" s="119"/>
      <c r="ES27" s="119"/>
      <c r="ET27" s="119"/>
      <c r="EU27" s="119"/>
      <c r="EV27" s="119"/>
      <c r="EW27" s="119"/>
      <c r="EX27" s="119"/>
      <c r="EY27" s="119"/>
      <c r="EZ27" s="119"/>
      <c r="FA27" s="119"/>
      <c r="FB27" s="119"/>
      <c r="FC27" s="119"/>
      <c r="FD27" s="119"/>
      <c r="FE27" s="119"/>
      <c r="FF27" s="119"/>
      <c r="FG27" s="120"/>
      <c r="FH27" s="121"/>
      <c r="FI27" s="122"/>
      <c r="FJ27" s="123"/>
      <c r="FK27" s="124"/>
      <c r="FL27" s="179"/>
      <c r="FM27" s="179" t="str">
        <f>IFERROR(IF(INDEX(Results!O:O,MATCH($EI27,Results!$A:$A,0),1)=0,"",INDEX(Results!O:O,MATCH($EI27,Results!$A:$A,0),1)),"")</f>
        <v/>
      </c>
      <c r="FS27" s="181" t="str">
        <f>IFERROR(INDEX(Results!P:P,MATCH($FQ27,Results!$A:$A,0),1),"")</f>
        <v/>
      </c>
      <c r="FT27" s="184" t="str">
        <f>IFERROR(INDEX(Results!Q:Q,MATCH($FQ27,Results!$A:$A,0),1),"")</f>
        <v/>
      </c>
      <c r="FU27" s="185"/>
      <c r="FV27" s="187" t="str">
        <f>IFERROR(INDEX(Results!S:S,MATCH($FQ27,Results!$A:$A,0),1),"")</f>
        <v/>
      </c>
      <c r="FW27" s="118"/>
      <c r="FX27" s="119"/>
      <c r="FY27" s="119"/>
      <c r="FZ27" s="119"/>
      <c r="GA27" s="119"/>
      <c r="GB27" s="119"/>
      <c r="GC27" s="119"/>
      <c r="GD27" s="119"/>
      <c r="GE27" s="119"/>
      <c r="GF27" s="119"/>
      <c r="GG27" s="119"/>
      <c r="GH27" s="119"/>
      <c r="GI27" s="119"/>
      <c r="GJ27" s="119"/>
      <c r="GK27" s="119"/>
      <c r="GL27" s="119"/>
      <c r="GM27" s="119"/>
      <c r="GN27" s="119"/>
      <c r="GO27" s="120"/>
      <c r="GP27" s="121"/>
      <c r="GQ27" s="122"/>
      <c r="GR27" s="123"/>
      <c r="GS27" s="124"/>
      <c r="GT27" s="179"/>
      <c r="GU27" s="179" t="str">
        <f>IFERROR(IF(INDEX(Results!O:O,MATCH($FQ27,Results!$A:$A,0),1)=0,"",INDEX(Results!O:O,MATCH($FQ27,Results!$A:$A,0),1)),"")</f>
        <v/>
      </c>
      <c r="HA27" s="181" t="str">
        <f>IFERROR(INDEX(Results!P:P,MATCH($GY27,Results!$A:$A,0),1),"")</f>
        <v/>
      </c>
      <c r="HB27" s="184" t="str">
        <f>IFERROR(INDEX(Results!Q:Q,MATCH($GY27,Results!$A:$A,0),1),"")</f>
        <v/>
      </c>
      <c r="HC27" s="185"/>
      <c r="HD27" s="187" t="str">
        <f>IFERROR(INDEX(Results!S:S,MATCH($GY27,Results!$A:$A,0),1),"")</f>
        <v/>
      </c>
      <c r="HE27" s="118"/>
      <c r="HF27" s="119"/>
      <c r="HG27" s="119"/>
      <c r="HH27" s="119"/>
      <c r="HI27" s="119"/>
      <c r="HJ27" s="119"/>
      <c r="HK27" s="119"/>
      <c r="HL27" s="119"/>
      <c r="HM27" s="119"/>
      <c r="HN27" s="119"/>
      <c r="HO27" s="119"/>
      <c r="HP27" s="119"/>
      <c r="HQ27" s="119"/>
      <c r="HR27" s="119"/>
      <c r="HS27" s="119"/>
      <c r="HT27" s="119"/>
      <c r="HU27" s="119"/>
      <c r="HV27" s="119"/>
      <c r="HW27" s="120"/>
      <c r="HX27" s="121"/>
      <c r="HY27" s="122"/>
      <c r="HZ27" s="123"/>
      <c r="IA27" s="124"/>
      <c r="IB27" s="179"/>
      <c r="IC27" s="179" t="str">
        <f>IFERROR(IF(INDEX(Results!O:O,MATCH($GY27,Results!$A:$A,0),1)=0,"",INDEX(Results!O:O,MATCH($GY27,Results!$A:$A,0),1)),"")</f>
        <v/>
      </c>
      <c r="II27" s="181" t="str">
        <f>IFERROR(INDEX(Results!P:P,MATCH($IG27,Results!$A:$A,0),1),"")</f>
        <v/>
      </c>
      <c r="IJ27" s="184" t="str">
        <f>IFERROR(INDEX(Results!Q:Q,MATCH($IG27,Results!$A:$A,0),1),"")</f>
        <v/>
      </c>
      <c r="IK27" s="185"/>
      <c r="IL27" s="187" t="str">
        <f>IFERROR(INDEX(Results!S:S,MATCH($IG27,Results!$A:$A,0),1),"")</f>
        <v/>
      </c>
      <c r="IM27" s="118"/>
      <c r="IN27" s="119"/>
      <c r="IO27" s="119"/>
      <c r="IP27" s="119"/>
      <c r="IQ27" s="119"/>
      <c r="IR27" s="119"/>
      <c r="IS27" s="119"/>
      <c r="IT27" s="119"/>
      <c r="IU27" s="119"/>
      <c r="IV27" s="119"/>
      <c r="IW27" s="119"/>
      <c r="IX27" s="119"/>
      <c r="IY27" s="119"/>
      <c r="IZ27" s="119"/>
      <c r="JA27" s="119"/>
      <c r="JB27" s="119"/>
      <c r="JC27" s="119"/>
      <c r="JD27" s="119"/>
      <c r="JE27" s="120"/>
      <c r="JF27" s="121"/>
      <c r="JG27" s="122"/>
      <c r="JH27" s="123"/>
      <c r="JI27" s="124"/>
      <c r="JJ27" s="179"/>
      <c r="JK27" s="179" t="str">
        <f>IFERROR(IF(INDEX(Results!O:O,MATCH($IG27,Results!$A:$A,0),1)=0,"",INDEX(Results!O:O,MATCH($IG27,Results!$A:$A,0),1)),"")</f>
        <v/>
      </c>
      <c r="JQ27" s="181" t="str">
        <f>IFERROR(INDEX(Results!P:P,MATCH($JO27,Results!$A:$A,0),1),"")</f>
        <v/>
      </c>
      <c r="JR27" s="184" t="str">
        <f>IFERROR(INDEX(Results!Q:Q,MATCH($JO27,Results!$A:$A,0),1),"")</f>
        <v/>
      </c>
      <c r="JS27" s="185"/>
      <c r="JT27" s="187" t="str">
        <f>IFERROR(INDEX(Results!S:S,MATCH($JO27,Results!$A:$A,0),1),"")</f>
        <v/>
      </c>
      <c r="JU27" s="118"/>
      <c r="JV27" s="119"/>
      <c r="JW27" s="119"/>
      <c r="JX27" s="119"/>
      <c r="JY27" s="119"/>
      <c r="JZ27" s="119"/>
      <c r="KA27" s="119"/>
      <c r="KB27" s="119"/>
      <c r="KC27" s="119"/>
      <c r="KD27" s="119"/>
      <c r="KE27" s="119"/>
      <c r="KF27" s="119"/>
      <c r="KG27" s="119"/>
      <c r="KH27" s="119"/>
      <c r="KI27" s="119"/>
      <c r="KJ27" s="119"/>
      <c r="KK27" s="119"/>
      <c r="KL27" s="119"/>
      <c r="KM27" s="120"/>
      <c r="KN27" s="121"/>
      <c r="KO27" s="122"/>
      <c r="KP27" s="123"/>
      <c r="KQ27" s="124"/>
      <c r="KR27" s="179"/>
      <c r="KS27" s="179" t="str">
        <f>IFERROR(IF(INDEX(Results!O:O,MATCH($JO27,Results!$A:$A,0),1)=0,"",INDEX(Results!O:O,MATCH($JO27,Results!$A:$A,0),1)),"")</f>
        <v/>
      </c>
      <c r="KY27" s="181" t="str">
        <f>IFERROR(INDEX(Results!P:P,MATCH($KW27,Results!$A:$A,0),1),"")</f>
        <v/>
      </c>
      <c r="KZ27" s="184" t="str">
        <f>IFERROR(INDEX(Results!Q:Q,MATCH($KW27,Results!$A:$A,0),1),"")</f>
        <v/>
      </c>
      <c r="LA27" s="185"/>
      <c r="LB27" s="187" t="str">
        <f>IFERROR(INDEX(Results!S:S,MATCH($KW27,Results!$A:$A,0),1),"")</f>
        <v/>
      </c>
      <c r="LC27" s="118"/>
      <c r="LD27" s="119"/>
      <c r="LE27" s="119"/>
      <c r="LF27" s="119"/>
      <c r="LG27" s="119"/>
      <c r="LH27" s="119"/>
      <c r="LI27" s="119"/>
      <c r="LJ27" s="119"/>
      <c r="LK27" s="119"/>
      <c r="LL27" s="119"/>
      <c r="LM27" s="119"/>
      <c r="LN27" s="119"/>
      <c r="LO27" s="119"/>
      <c r="LP27" s="119"/>
      <c r="LQ27" s="119"/>
      <c r="LR27" s="119"/>
      <c r="LS27" s="119"/>
      <c r="LT27" s="119"/>
      <c r="LU27" s="120"/>
      <c r="LV27" s="121"/>
      <c r="LW27" s="122"/>
      <c r="LX27" s="123"/>
      <c r="LY27" s="124"/>
      <c r="LZ27" s="179"/>
      <c r="MA27" s="179" t="str">
        <f>IFERROR(IF(INDEX(Results!O:O,MATCH($KW27,Results!$A:$A,0),1)=0,"",INDEX(Results!O:O,MATCH($KW27,Results!$A:$A,0),1)),"")</f>
        <v/>
      </c>
      <c r="MG27" s="181" t="str">
        <f>IFERROR(INDEX(Results!P:P,MATCH($ME27,Results!$A:$A,0),1),"")</f>
        <v/>
      </c>
      <c r="MH27" s="184" t="str">
        <f>IFERROR(INDEX(Results!Q:Q,MATCH($ME27,Results!$A:$A,0),1),"")</f>
        <v/>
      </c>
      <c r="MI27" s="185"/>
      <c r="MJ27" s="187" t="str">
        <f>IFERROR(INDEX(Results!S:S,MATCH($ME27,Results!$A:$A,0),1),"")</f>
        <v/>
      </c>
      <c r="MK27" s="118"/>
      <c r="ML27" s="119"/>
      <c r="MM27" s="119"/>
      <c r="MN27" s="119"/>
      <c r="MO27" s="119"/>
      <c r="MP27" s="119"/>
      <c r="MQ27" s="119"/>
      <c r="MR27" s="119"/>
      <c r="MS27" s="119"/>
      <c r="MT27" s="119"/>
      <c r="MU27" s="119"/>
      <c r="MV27" s="119"/>
      <c r="MW27" s="119"/>
      <c r="MX27" s="119"/>
      <c r="MY27" s="119"/>
      <c r="MZ27" s="119"/>
      <c r="NA27" s="119"/>
      <c r="NB27" s="119"/>
      <c r="NC27" s="120"/>
      <c r="ND27" s="121"/>
      <c r="NE27" s="122"/>
      <c r="NF27" s="123"/>
      <c r="NG27" s="124"/>
      <c r="NH27" s="179"/>
      <c r="NI27" s="179" t="str">
        <f>IFERROR(IF(INDEX(Results!O:O,MATCH($ME27,Results!$A:$A,0),1)=0,"",INDEX(Results!O:O,MATCH($ME27,Results!$A:$A,0),1)),"")</f>
        <v/>
      </c>
      <c r="NO27" s="181" t="str">
        <f>IFERROR(INDEX(Results!P:P,MATCH($NM27,Results!$A:$A,0),1),"")</f>
        <v/>
      </c>
      <c r="NP27" s="184" t="str">
        <f>IFERROR(INDEX(Results!Q:Q,MATCH($NM27,Results!$A:$A,0),1),"")</f>
        <v/>
      </c>
      <c r="NQ27" s="185"/>
      <c r="NR27" s="187" t="str">
        <f>IFERROR(INDEX(Results!S:S,MATCH($NM27,Results!$A:$A,0),1),"")</f>
        <v/>
      </c>
      <c r="NS27" s="118"/>
      <c r="NT27" s="119"/>
      <c r="NU27" s="119"/>
      <c r="NV27" s="119"/>
      <c r="NW27" s="119"/>
      <c r="NX27" s="119"/>
      <c r="NY27" s="119"/>
      <c r="NZ27" s="119"/>
      <c r="OA27" s="119"/>
      <c r="OB27" s="119"/>
      <c r="OC27" s="119"/>
      <c r="OD27" s="119"/>
      <c r="OE27" s="119"/>
      <c r="OF27" s="119"/>
      <c r="OG27" s="119"/>
      <c r="OH27" s="119"/>
      <c r="OI27" s="119"/>
      <c r="OJ27" s="119"/>
      <c r="OK27" s="120"/>
      <c r="OL27" s="121"/>
      <c r="OM27" s="122"/>
      <c r="ON27" s="123"/>
      <c r="OO27" s="124"/>
      <c r="OP27" s="179"/>
      <c r="OQ27" s="179" t="str">
        <f>IFERROR(IF(INDEX(Results!O:O,MATCH($NM27,Results!$A:$A,0),1)=0,"",INDEX(Results!O:O,MATCH($NM27,Results!$A:$A,0),1)),"")</f>
        <v/>
      </c>
    </row>
    <row r="28" spans="1:407" ht="24" customHeight="1" x14ac:dyDescent="0.25">
      <c r="A28">
        <f t="shared" ref="A28" si="89">A26</f>
        <v>1</v>
      </c>
      <c r="B28">
        <f t="shared" ref="B28" si="90">B26+1</f>
        <v>10</v>
      </c>
      <c r="C28" t="str">
        <f t="shared" ref="C28" si="91">A28&amp;B28</f>
        <v>110</v>
      </c>
      <c r="E28" s="180" t="str">
        <f>IFERROR(INDEX(Results!P:P,MATCH($C28,Results!$A:$A,0),1),"")</f>
        <v/>
      </c>
      <c r="F28" s="182" t="str">
        <f>IFERROR(INDEX(Results!Q:Q,MATCH($C28,Results!$A:$A,0),1),"")</f>
        <v/>
      </c>
      <c r="G28" s="183"/>
      <c r="H28" s="186" t="str">
        <f>IFERROR(INDEX(Results!S:S,MATCH($C28,Results!$A:$A,0),1),"")</f>
        <v/>
      </c>
      <c r="I28" s="118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20"/>
      <c r="AB28" s="121"/>
      <c r="AC28" s="122"/>
      <c r="AD28" s="123"/>
      <c r="AE28" s="124"/>
      <c r="AF28" s="178"/>
      <c r="AG28" s="178" t="str">
        <f>IFERROR(IF(INDEX(Results!O:O,MATCH($C28,Results!$A:$A,0),1)=0,"",INDEX(Results!O:O,MATCH($C28,Results!$A:$A,0),1)),"")</f>
        <v/>
      </c>
      <c r="AI28">
        <f t="shared" ref="AI28" si="92">AI26</f>
        <v>2</v>
      </c>
      <c r="AJ28">
        <f t="shared" ref="AJ28" si="93">AJ26+1</f>
        <v>10</v>
      </c>
      <c r="AK28" t="str">
        <f t="shared" ref="AK28" si="94">AI28&amp;AJ28</f>
        <v>210</v>
      </c>
      <c r="AM28" s="180" t="str">
        <f>IFERROR(INDEX(Results!P:P,MATCH($AK28,Results!$A:$A,0),1),"")</f>
        <v/>
      </c>
      <c r="AN28" s="182" t="str">
        <f>IFERROR(INDEX(Results!Q:Q,MATCH($AK28,Results!$A:$A,0),1),"")</f>
        <v/>
      </c>
      <c r="AO28" s="183"/>
      <c r="AP28" s="186" t="str">
        <f>IFERROR(INDEX(Results!S:S,MATCH($AK28,Results!$A:$A,0),1),"")</f>
        <v/>
      </c>
      <c r="AQ28" s="118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20"/>
      <c r="BJ28" s="121"/>
      <c r="BK28" s="122"/>
      <c r="BL28" s="123"/>
      <c r="BM28" s="124"/>
      <c r="BN28" s="178"/>
      <c r="BO28" s="178" t="str">
        <f>IFERROR(IF(INDEX(Results!O:O,MATCH($AK28,Results!$A:$A,0),1)=0,"",INDEX(Results!O:O,MATCH($AK28,Results!$A:$A,0),1)),"")</f>
        <v/>
      </c>
      <c r="BQ28">
        <f t="shared" ref="BQ28" si="95">BQ26</f>
        <v>3</v>
      </c>
      <c r="BR28">
        <f t="shared" ref="BR28" si="96">BR26+1</f>
        <v>10</v>
      </c>
      <c r="BS28" t="str">
        <f t="shared" ref="BS28" si="97">BQ28&amp;BR28</f>
        <v>310</v>
      </c>
      <c r="BU28" s="180" t="str">
        <f>IFERROR(INDEX(Results!P:P,MATCH($BS28,Results!$A:$A,0),1),"")</f>
        <v/>
      </c>
      <c r="BV28" s="182" t="str">
        <f>IFERROR(INDEX(Results!Q:Q,MATCH($BS28,Results!$A:$A,0),1),"")</f>
        <v/>
      </c>
      <c r="BW28" s="183"/>
      <c r="BX28" s="186" t="str">
        <f>IFERROR(INDEX(Results!S:S,MATCH($BS28,Results!$A:$A,0),1),"")</f>
        <v/>
      </c>
      <c r="BY28" s="118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  <c r="CP28" s="119"/>
      <c r="CQ28" s="120"/>
      <c r="CR28" s="121"/>
      <c r="CS28" s="122"/>
      <c r="CT28" s="123"/>
      <c r="CU28" s="124"/>
      <c r="CV28" s="178"/>
      <c r="CW28" s="178" t="str">
        <f>IFERROR(IF(INDEX(Results!O:O,MATCH($BS28,Results!$A:$A,0),1)=0,"",INDEX(Results!O:O,MATCH($BS28,Results!$A:$A,0),1)),"")</f>
        <v/>
      </c>
      <c r="CY28">
        <f t="shared" ref="CY28" si="98">CY26</f>
        <v>4</v>
      </c>
      <c r="CZ28">
        <f t="shared" ref="CZ28" si="99">CZ26+1</f>
        <v>10</v>
      </c>
      <c r="DA28" t="str">
        <f t="shared" ref="DA28" si="100">CY28&amp;CZ28</f>
        <v>410</v>
      </c>
      <c r="DC28" s="180">
        <f>IFERROR(INDEX(Results!P:P,MATCH($DA28,Results!$A:$A,0),1),"")</f>
        <v>79</v>
      </c>
      <c r="DD28" s="182" t="str">
        <f>IFERROR(INDEX(Results!Q:Q,MATCH($DA28,Results!$A:$A,0),1),"")</f>
        <v>Annie Horn</v>
      </c>
      <c r="DE28" s="183"/>
      <c r="DF28" s="186" t="str">
        <f>IFERROR(INDEX(Results!S:S,MATCH($DA28,Results!$A:$A,0),1),"")</f>
        <v>Runcorn</v>
      </c>
      <c r="DG28" s="118"/>
      <c r="DH28" s="119"/>
      <c r="DI28" s="119"/>
      <c r="DJ28" s="119"/>
      <c r="DK28" s="119"/>
      <c r="DL28" s="119"/>
      <c r="DM28" s="119"/>
      <c r="DN28" s="119"/>
      <c r="DO28" s="119"/>
      <c r="DP28" s="119"/>
      <c r="DQ28" s="119"/>
      <c r="DR28" s="119"/>
      <c r="DS28" s="119"/>
      <c r="DT28" s="119"/>
      <c r="DU28" s="119"/>
      <c r="DV28" s="119"/>
      <c r="DW28" s="119"/>
      <c r="DX28" s="119"/>
      <c r="DY28" s="120"/>
      <c r="DZ28" s="121"/>
      <c r="EA28" s="122"/>
      <c r="EB28" s="123"/>
      <c r="EC28" s="124"/>
      <c r="ED28" s="178"/>
      <c r="EE28" s="178" t="str">
        <f>IFERROR(IF(INDEX(Results!O:O,MATCH($DA28,Results!$A:$A,0),1)=0,"",INDEX(Results!O:O,MATCH($DA28,Results!$A:$A,0),1)),"")</f>
        <v/>
      </c>
      <c r="EG28">
        <f t="shared" ref="EG28" si="101">EG26</f>
        <v>5</v>
      </c>
      <c r="EH28">
        <f t="shared" ref="EH28" si="102">EH26+1</f>
        <v>10</v>
      </c>
      <c r="EI28" t="str">
        <f t="shared" ref="EI28" si="103">EG28&amp;EH28</f>
        <v>510</v>
      </c>
      <c r="EK28" s="180">
        <f>IFERROR(INDEX(Results!P:P,MATCH($EI28,Results!$A:$A,0),1),"")</f>
        <v>32</v>
      </c>
      <c r="EL28" s="182" t="str">
        <f>IFERROR(INDEX(Results!Q:Q,MATCH($EI28,Results!$A:$A,0),1),"")</f>
        <v>Emily Dent</v>
      </c>
      <c r="EM28" s="183"/>
      <c r="EN28" s="186" t="str">
        <f>IFERROR(INDEX(Results!S:S,MATCH($EI28,Results!$A:$A,0),1),"")</f>
        <v>Moggill</v>
      </c>
      <c r="EO28" s="118"/>
      <c r="EP28" s="119"/>
      <c r="EQ28" s="119"/>
      <c r="ER28" s="119"/>
      <c r="ES28" s="119"/>
      <c r="ET28" s="119"/>
      <c r="EU28" s="119"/>
      <c r="EV28" s="119"/>
      <c r="EW28" s="119"/>
      <c r="EX28" s="119"/>
      <c r="EY28" s="119"/>
      <c r="EZ28" s="119"/>
      <c r="FA28" s="119"/>
      <c r="FB28" s="119"/>
      <c r="FC28" s="119"/>
      <c r="FD28" s="119"/>
      <c r="FE28" s="119"/>
      <c r="FF28" s="119"/>
      <c r="FG28" s="120"/>
      <c r="FH28" s="121"/>
      <c r="FI28" s="122"/>
      <c r="FJ28" s="123"/>
      <c r="FK28" s="124"/>
      <c r="FL28" s="178"/>
      <c r="FM28" s="178" t="str">
        <f>IFERROR(IF(INDEX(Results!O:O,MATCH($EI28,Results!$A:$A,0),1)=0,"",INDEX(Results!O:O,MATCH($EI28,Results!$A:$A,0),1)),"")</f>
        <v/>
      </c>
      <c r="FO28">
        <f t="shared" ref="FO28" si="104">FO26</f>
        <v>6</v>
      </c>
      <c r="FP28">
        <f t="shared" ref="FP28" si="105">FP26+1</f>
        <v>10</v>
      </c>
      <c r="FQ28" t="str">
        <f t="shared" ref="FQ28" si="106">FO28&amp;FP28</f>
        <v>610</v>
      </c>
      <c r="FS28" s="180" t="str">
        <f>IFERROR(INDEX(Results!P:P,MATCH($FQ28,Results!$A:$A,0),1),"")</f>
        <v/>
      </c>
      <c r="FT28" s="182" t="str">
        <f>IFERROR(INDEX(Results!Q:Q,MATCH($FQ28,Results!$A:$A,0),1),"")</f>
        <v/>
      </c>
      <c r="FU28" s="183"/>
      <c r="FV28" s="186" t="str">
        <f>IFERROR(INDEX(Results!S:S,MATCH($FQ28,Results!$A:$A,0),1),"")</f>
        <v/>
      </c>
      <c r="FW28" s="118"/>
      <c r="FX28" s="119"/>
      <c r="FY28" s="119"/>
      <c r="FZ28" s="119"/>
      <c r="GA28" s="119"/>
      <c r="GB28" s="119"/>
      <c r="GC28" s="119"/>
      <c r="GD28" s="119"/>
      <c r="GE28" s="119"/>
      <c r="GF28" s="119"/>
      <c r="GG28" s="119"/>
      <c r="GH28" s="119"/>
      <c r="GI28" s="119"/>
      <c r="GJ28" s="119"/>
      <c r="GK28" s="119"/>
      <c r="GL28" s="119"/>
      <c r="GM28" s="119"/>
      <c r="GN28" s="119"/>
      <c r="GO28" s="120"/>
      <c r="GP28" s="121"/>
      <c r="GQ28" s="122"/>
      <c r="GR28" s="123"/>
      <c r="GS28" s="124"/>
      <c r="GT28" s="178"/>
      <c r="GU28" s="178" t="str">
        <f>IFERROR(IF(INDEX(Results!O:O,MATCH($FQ28,Results!$A:$A,0),1)=0,"",INDEX(Results!O:O,MATCH($FQ28,Results!$A:$A,0),1)),"")</f>
        <v/>
      </c>
      <c r="GW28">
        <f t="shared" ref="GW28" si="107">GW26</f>
        <v>7</v>
      </c>
      <c r="GX28">
        <f t="shared" ref="GX28" si="108">GX26+1</f>
        <v>10</v>
      </c>
      <c r="GY28" t="str">
        <f t="shared" ref="GY28" si="109">GW28&amp;GX28</f>
        <v>710</v>
      </c>
      <c r="HA28" s="180" t="str">
        <f>IFERROR(INDEX(Results!P:P,MATCH($GY28,Results!$A:$A,0),1),"")</f>
        <v/>
      </c>
      <c r="HB28" s="182" t="str">
        <f>IFERROR(INDEX(Results!Q:Q,MATCH($GY28,Results!$A:$A,0),1),"")</f>
        <v/>
      </c>
      <c r="HC28" s="183"/>
      <c r="HD28" s="186" t="str">
        <f>IFERROR(INDEX(Results!S:S,MATCH($GY28,Results!$A:$A,0),1),"")</f>
        <v/>
      </c>
      <c r="HE28" s="118"/>
      <c r="HF28" s="119"/>
      <c r="HG28" s="119"/>
      <c r="HH28" s="119"/>
      <c r="HI28" s="119"/>
      <c r="HJ28" s="119"/>
      <c r="HK28" s="119"/>
      <c r="HL28" s="119"/>
      <c r="HM28" s="119"/>
      <c r="HN28" s="119"/>
      <c r="HO28" s="119"/>
      <c r="HP28" s="119"/>
      <c r="HQ28" s="119"/>
      <c r="HR28" s="119"/>
      <c r="HS28" s="119"/>
      <c r="HT28" s="119"/>
      <c r="HU28" s="119"/>
      <c r="HV28" s="119"/>
      <c r="HW28" s="120"/>
      <c r="HX28" s="121"/>
      <c r="HY28" s="122"/>
      <c r="HZ28" s="123"/>
      <c r="IA28" s="124"/>
      <c r="IB28" s="178"/>
      <c r="IC28" s="178" t="str">
        <f>IFERROR(IF(INDEX(Results!O:O,MATCH($GY28,Results!$A:$A,0),1)=0,"",INDEX(Results!O:O,MATCH($GY28,Results!$A:$A,0),1)),"")</f>
        <v/>
      </c>
      <c r="IE28">
        <f t="shared" ref="IE28" si="110">IE26</f>
        <v>8</v>
      </c>
      <c r="IF28">
        <f t="shared" ref="IF28" si="111">IF26+1</f>
        <v>10</v>
      </c>
      <c r="IG28" t="str">
        <f t="shared" ref="IG28" si="112">IE28&amp;IF28</f>
        <v>810</v>
      </c>
      <c r="II28" s="180" t="str">
        <f>IFERROR(INDEX(Results!P:P,MATCH($IG28,Results!$A:$A,0),1),"")</f>
        <v/>
      </c>
      <c r="IJ28" s="182" t="str">
        <f>IFERROR(INDEX(Results!Q:Q,MATCH($IG28,Results!$A:$A,0),1),"")</f>
        <v/>
      </c>
      <c r="IK28" s="183"/>
      <c r="IL28" s="186" t="str">
        <f>IFERROR(INDEX(Results!S:S,MATCH($IG28,Results!$A:$A,0),1),"")</f>
        <v/>
      </c>
      <c r="IM28" s="118"/>
      <c r="IN28" s="119"/>
      <c r="IO28" s="119"/>
      <c r="IP28" s="119"/>
      <c r="IQ28" s="119"/>
      <c r="IR28" s="119"/>
      <c r="IS28" s="119"/>
      <c r="IT28" s="119"/>
      <c r="IU28" s="119"/>
      <c r="IV28" s="119"/>
      <c r="IW28" s="119"/>
      <c r="IX28" s="119"/>
      <c r="IY28" s="119"/>
      <c r="IZ28" s="119"/>
      <c r="JA28" s="119"/>
      <c r="JB28" s="119"/>
      <c r="JC28" s="119"/>
      <c r="JD28" s="119"/>
      <c r="JE28" s="120"/>
      <c r="JF28" s="121"/>
      <c r="JG28" s="122"/>
      <c r="JH28" s="123"/>
      <c r="JI28" s="124"/>
      <c r="JJ28" s="178"/>
      <c r="JK28" s="178" t="str">
        <f>IFERROR(IF(INDEX(Results!O:O,MATCH($IG28,Results!$A:$A,0),1)=0,"",INDEX(Results!O:O,MATCH($IG28,Results!$A:$A,0),1)),"")</f>
        <v/>
      </c>
      <c r="JM28">
        <f t="shared" ref="JM28" si="113">JM26</f>
        <v>9</v>
      </c>
      <c r="JN28">
        <f t="shared" ref="JN28" si="114">JN26+1</f>
        <v>10</v>
      </c>
      <c r="JO28" t="str">
        <f t="shared" ref="JO28" si="115">JM28&amp;JN28</f>
        <v>910</v>
      </c>
      <c r="JQ28" s="180" t="str">
        <f>IFERROR(INDEX(Results!P:P,MATCH($JO28,Results!$A:$A,0),1),"")</f>
        <v/>
      </c>
      <c r="JR28" s="182" t="str">
        <f>IFERROR(INDEX(Results!Q:Q,MATCH($JO28,Results!$A:$A,0),1),"")</f>
        <v/>
      </c>
      <c r="JS28" s="183"/>
      <c r="JT28" s="186" t="str">
        <f>IFERROR(INDEX(Results!S:S,MATCH($JO28,Results!$A:$A,0),1),"")</f>
        <v/>
      </c>
      <c r="JU28" s="118"/>
      <c r="JV28" s="119"/>
      <c r="JW28" s="119"/>
      <c r="JX28" s="119"/>
      <c r="JY28" s="119"/>
      <c r="JZ28" s="119"/>
      <c r="KA28" s="119"/>
      <c r="KB28" s="119"/>
      <c r="KC28" s="119"/>
      <c r="KD28" s="119"/>
      <c r="KE28" s="119"/>
      <c r="KF28" s="119"/>
      <c r="KG28" s="119"/>
      <c r="KH28" s="119"/>
      <c r="KI28" s="119"/>
      <c r="KJ28" s="119"/>
      <c r="KK28" s="119"/>
      <c r="KL28" s="119"/>
      <c r="KM28" s="120"/>
      <c r="KN28" s="121"/>
      <c r="KO28" s="122"/>
      <c r="KP28" s="123"/>
      <c r="KQ28" s="124"/>
      <c r="KR28" s="178"/>
      <c r="KS28" s="178" t="str">
        <f>IFERROR(IF(INDEX(Results!O:O,MATCH($JO28,Results!$A:$A,0),1)=0,"",INDEX(Results!O:O,MATCH($JO28,Results!$A:$A,0),1)),"")</f>
        <v/>
      </c>
      <c r="KU28">
        <f t="shared" ref="KU28" si="116">KU26</f>
        <v>10</v>
      </c>
      <c r="KV28">
        <f t="shared" ref="KV28" si="117">KV26+1</f>
        <v>10</v>
      </c>
      <c r="KW28" t="str">
        <f t="shared" ref="KW28" si="118">KU28&amp;KV28</f>
        <v>1010</v>
      </c>
      <c r="KY28" s="188">
        <f>IFERROR(INDEX(Results!P:P,MATCH($KW28,Results!$A:$A,0),1),"")</f>
        <v>28</v>
      </c>
      <c r="KZ28" s="190" t="str">
        <f>IFERROR(INDEX(Results!Q:Q,MATCH($KW28,Results!$A:$A,0),1),"")</f>
        <v>Izabel Norcott</v>
      </c>
      <c r="LA28" s="191"/>
      <c r="LB28" s="194" t="str">
        <f>IFERROR(INDEX(Results!S:S,MATCH($KW28,Results!$A:$A,0),1),"")</f>
        <v>WEPC</v>
      </c>
      <c r="LC28" s="118"/>
      <c r="LD28" s="119"/>
      <c r="LE28" s="119"/>
      <c r="LF28" s="119"/>
      <c r="LG28" s="119"/>
      <c r="LH28" s="119"/>
      <c r="LI28" s="119"/>
      <c r="LJ28" s="119"/>
      <c r="LK28" s="119"/>
      <c r="LL28" s="119"/>
      <c r="LM28" s="119"/>
      <c r="LN28" s="119"/>
      <c r="LO28" s="119"/>
      <c r="LP28" s="119"/>
      <c r="LQ28" s="119"/>
      <c r="LR28" s="119"/>
      <c r="LS28" s="119"/>
      <c r="LT28" s="119"/>
      <c r="LU28" s="120"/>
      <c r="LV28" s="121"/>
      <c r="LW28" s="122"/>
      <c r="LX28" s="123"/>
      <c r="LY28" s="124"/>
      <c r="LZ28" s="178"/>
      <c r="MA28" s="178" t="str">
        <f>IFERROR(IF(INDEX(Results!O:O,MATCH($KW28,Results!$A:$A,0),1)=0,"",INDEX(Results!O:O,MATCH($KW28,Results!$A:$A,0),1)),"")</f>
        <v/>
      </c>
      <c r="MC28">
        <f t="shared" ref="MC28" si="119">MC26</f>
        <v>11</v>
      </c>
      <c r="MD28">
        <f t="shared" ref="MD28" si="120">MD26+1</f>
        <v>10</v>
      </c>
      <c r="ME28" t="str">
        <f t="shared" ref="ME28" si="121">MC28&amp;MD28</f>
        <v>1110</v>
      </c>
      <c r="MG28" s="180" t="str">
        <f>IFERROR(INDEX(Results!P:P,MATCH($ME28,Results!$A:$A,0),1),"")</f>
        <v/>
      </c>
      <c r="MH28" s="182" t="str">
        <f>IFERROR(INDEX(Results!Q:Q,MATCH($ME28,Results!$A:$A,0),1),"")</f>
        <v/>
      </c>
      <c r="MI28" s="183"/>
      <c r="MJ28" s="186" t="str">
        <f>IFERROR(INDEX(Results!S:S,MATCH($ME28,Results!$A:$A,0),1),"")</f>
        <v/>
      </c>
      <c r="MK28" s="118"/>
      <c r="ML28" s="119"/>
      <c r="MM28" s="119"/>
      <c r="MN28" s="119"/>
      <c r="MO28" s="119"/>
      <c r="MP28" s="119"/>
      <c r="MQ28" s="119"/>
      <c r="MR28" s="119"/>
      <c r="MS28" s="119"/>
      <c r="MT28" s="119"/>
      <c r="MU28" s="119"/>
      <c r="MV28" s="119"/>
      <c r="MW28" s="119"/>
      <c r="MX28" s="119"/>
      <c r="MY28" s="119"/>
      <c r="MZ28" s="119"/>
      <c r="NA28" s="119"/>
      <c r="NB28" s="119"/>
      <c r="NC28" s="120"/>
      <c r="ND28" s="121"/>
      <c r="NE28" s="122"/>
      <c r="NF28" s="123"/>
      <c r="NG28" s="124"/>
      <c r="NH28" s="178"/>
      <c r="NI28" s="178" t="str">
        <f>IFERROR(IF(INDEX(Results!O:O,MATCH($ME28,Results!$A:$A,0),1)=0,"",INDEX(Results!O:O,MATCH($ME28,Results!$A:$A,0),1)),"")</f>
        <v/>
      </c>
      <c r="NK28">
        <f t="shared" ref="NK28" si="122">NK26</f>
        <v>12</v>
      </c>
      <c r="NL28">
        <f t="shared" ref="NL28" si="123">NL26+1</f>
        <v>10</v>
      </c>
      <c r="NM28" t="str">
        <f t="shared" ref="NM28" si="124">NK28&amp;NL28</f>
        <v>1210</v>
      </c>
      <c r="NO28" s="180">
        <f>IFERROR(INDEX(Results!P:P,MATCH($NM28,Results!$A:$A,0),1),"")</f>
        <v>40</v>
      </c>
      <c r="NP28" s="182" t="str">
        <f>IFERROR(INDEX(Results!Q:Q,MATCH($NM28,Results!$A:$A,0),1),"")</f>
        <v>Mackenzie Simpson</v>
      </c>
      <c r="NQ28" s="183"/>
      <c r="NR28" s="186" t="str">
        <f>IFERROR(INDEX(Results!S:S,MATCH($NM28,Results!$A:$A,0),1),"")</f>
        <v xml:space="preserve">Redlands </v>
      </c>
      <c r="NS28" s="118"/>
      <c r="NT28" s="119"/>
      <c r="NU28" s="119"/>
      <c r="NV28" s="119"/>
      <c r="NW28" s="119"/>
      <c r="NX28" s="119"/>
      <c r="NY28" s="119"/>
      <c r="NZ28" s="119"/>
      <c r="OA28" s="119"/>
      <c r="OB28" s="119"/>
      <c r="OC28" s="119"/>
      <c r="OD28" s="119"/>
      <c r="OE28" s="119"/>
      <c r="OF28" s="119"/>
      <c r="OG28" s="119"/>
      <c r="OH28" s="119"/>
      <c r="OI28" s="119"/>
      <c r="OJ28" s="119"/>
      <c r="OK28" s="120"/>
      <c r="OL28" s="121"/>
      <c r="OM28" s="122"/>
      <c r="ON28" s="123"/>
      <c r="OO28" s="124"/>
      <c r="OP28" s="178"/>
      <c r="OQ28" s="178" t="str">
        <f>IFERROR(IF(INDEX(Results!O:O,MATCH($NM28,Results!$A:$A,0),1)=0,"",INDEX(Results!O:O,MATCH($NM28,Results!$A:$A,0),1)),"")</f>
        <v/>
      </c>
    </row>
    <row r="29" spans="1:407" ht="24" customHeight="1" x14ac:dyDescent="0.25">
      <c r="E29" s="181"/>
      <c r="F29" s="184"/>
      <c r="G29" s="185"/>
      <c r="H29" s="187"/>
      <c r="I29" s="118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20"/>
      <c r="AB29" s="121"/>
      <c r="AC29" s="122"/>
      <c r="AD29" s="123"/>
      <c r="AE29" s="124"/>
      <c r="AF29" s="179"/>
      <c r="AG29" s="179"/>
      <c r="AM29" s="181"/>
      <c r="AN29" s="184"/>
      <c r="AO29" s="185"/>
      <c r="AP29" s="187"/>
      <c r="AQ29" s="118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20"/>
      <c r="BJ29" s="121"/>
      <c r="BK29" s="122"/>
      <c r="BL29" s="123"/>
      <c r="BM29" s="124"/>
      <c r="BN29" s="179"/>
      <c r="BO29" s="179"/>
      <c r="BU29" s="181" t="str">
        <f>IFERROR(INDEX(Results!P:P,MATCH($BS29,Results!$A:$A,0),1),"")</f>
        <v/>
      </c>
      <c r="BV29" s="184" t="str">
        <f>IFERROR(INDEX(Results!Q:Q,MATCH($BS29,Results!$A:$A,0),1),"")</f>
        <v/>
      </c>
      <c r="BW29" s="185"/>
      <c r="BX29" s="187" t="str">
        <f>IFERROR(INDEX(Results!S:S,MATCH($BS29,Results!$A:$A,0),1),"")</f>
        <v/>
      </c>
      <c r="BY29" s="118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20"/>
      <c r="CR29" s="121"/>
      <c r="CS29" s="122"/>
      <c r="CT29" s="123"/>
      <c r="CU29" s="124"/>
      <c r="CV29" s="179"/>
      <c r="CW29" s="179" t="str">
        <f>IFERROR(IF(INDEX(Results!O:O,MATCH($BS29,Results!$A:$A,0),1)=0,"",INDEX(Results!O:O,MATCH($BS29,Results!$A:$A,0),1)),"")</f>
        <v/>
      </c>
      <c r="DC29" s="181" t="str">
        <f>IFERROR(INDEX(Results!P:P,MATCH($DA29,Results!$A:$A,0),1),"")</f>
        <v/>
      </c>
      <c r="DD29" s="184" t="str">
        <f>IFERROR(INDEX(Results!Q:Q,MATCH($DA29,Results!$A:$A,0),1),"")</f>
        <v/>
      </c>
      <c r="DE29" s="185"/>
      <c r="DF29" s="187" t="str">
        <f>IFERROR(INDEX(Results!S:S,MATCH($DA29,Results!$A:$A,0),1),"")</f>
        <v/>
      </c>
      <c r="DG29" s="118"/>
      <c r="DH29" s="119"/>
      <c r="DI29" s="119"/>
      <c r="DJ29" s="119"/>
      <c r="DK29" s="119"/>
      <c r="DL29" s="119"/>
      <c r="DM29" s="119"/>
      <c r="DN29" s="119"/>
      <c r="DO29" s="119"/>
      <c r="DP29" s="119"/>
      <c r="DQ29" s="119"/>
      <c r="DR29" s="119"/>
      <c r="DS29" s="119"/>
      <c r="DT29" s="119"/>
      <c r="DU29" s="119"/>
      <c r="DV29" s="119"/>
      <c r="DW29" s="119"/>
      <c r="DX29" s="119"/>
      <c r="DY29" s="120"/>
      <c r="DZ29" s="121"/>
      <c r="EA29" s="122"/>
      <c r="EB29" s="123"/>
      <c r="EC29" s="124"/>
      <c r="ED29" s="179"/>
      <c r="EE29" s="179" t="str">
        <f>IFERROR(IF(INDEX(Results!O:O,MATCH($DA29,Results!$A:$A,0),1)=0,"",INDEX(Results!O:O,MATCH($DA29,Results!$A:$A,0),1)),"")</f>
        <v/>
      </c>
      <c r="EK29" s="181" t="str">
        <f>IFERROR(INDEX(Results!P:P,MATCH($EI29,Results!$A:$A,0),1),"")</f>
        <v/>
      </c>
      <c r="EL29" s="184" t="str">
        <f>IFERROR(INDEX(Results!Q:Q,MATCH($EI29,Results!$A:$A,0),1),"")</f>
        <v/>
      </c>
      <c r="EM29" s="185"/>
      <c r="EN29" s="187" t="str">
        <f>IFERROR(INDEX(Results!S:S,MATCH($EI29,Results!$A:$A,0),1),"")</f>
        <v/>
      </c>
      <c r="EO29" s="118"/>
      <c r="EP29" s="119"/>
      <c r="EQ29" s="119"/>
      <c r="ER29" s="119"/>
      <c r="ES29" s="119"/>
      <c r="ET29" s="119"/>
      <c r="EU29" s="119"/>
      <c r="EV29" s="119"/>
      <c r="EW29" s="119"/>
      <c r="EX29" s="119"/>
      <c r="EY29" s="119"/>
      <c r="EZ29" s="119"/>
      <c r="FA29" s="119"/>
      <c r="FB29" s="119"/>
      <c r="FC29" s="119"/>
      <c r="FD29" s="119"/>
      <c r="FE29" s="119"/>
      <c r="FF29" s="119"/>
      <c r="FG29" s="120"/>
      <c r="FH29" s="121"/>
      <c r="FI29" s="122"/>
      <c r="FJ29" s="123"/>
      <c r="FK29" s="124"/>
      <c r="FL29" s="179"/>
      <c r="FM29" s="179" t="str">
        <f>IFERROR(IF(INDEX(Results!O:O,MATCH($EI29,Results!$A:$A,0),1)=0,"",INDEX(Results!O:O,MATCH($EI29,Results!$A:$A,0),1)),"")</f>
        <v/>
      </c>
      <c r="FS29" s="181" t="str">
        <f>IFERROR(INDEX(Results!P:P,MATCH($FQ29,Results!$A:$A,0),1),"")</f>
        <v/>
      </c>
      <c r="FT29" s="184" t="str">
        <f>IFERROR(INDEX(Results!Q:Q,MATCH($FQ29,Results!$A:$A,0),1),"")</f>
        <v/>
      </c>
      <c r="FU29" s="185"/>
      <c r="FV29" s="187" t="str">
        <f>IFERROR(INDEX(Results!S:S,MATCH($FQ29,Results!$A:$A,0),1),"")</f>
        <v/>
      </c>
      <c r="FW29" s="118"/>
      <c r="FX29" s="119"/>
      <c r="FY29" s="119"/>
      <c r="FZ29" s="119"/>
      <c r="GA29" s="119"/>
      <c r="GB29" s="119"/>
      <c r="GC29" s="119"/>
      <c r="GD29" s="119"/>
      <c r="GE29" s="119"/>
      <c r="GF29" s="119"/>
      <c r="GG29" s="119"/>
      <c r="GH29" s="119"/>
      <c r="GI29" s="119"/>
      <c r="GJ29" s="119"/>
      <c r="GK29" s="119"/>
      <c r="GL29" s="119"/>
      <c r="GM29" s="119"/>
      <c r="GN29" s="119"/>
      <c r="GO29" s="120"/>
      <c r="GP29" s="121"/>
      <c r="GQ29" s="122"/>
      <c r="GR29" s="123"/>
      <c r="GS29" s="124"/>
      <c r="GT29" s="179"/>
      <c r="GU29" s="179" t="str">
        <f>IFERROR(IF(INDEX(Results!O:O,MATCH($FQ29,Results!$A:$A,0),1)=0,"",INDEX(Results!O:O,MATCH($FQ29,Results!$A:$A,0),1)),"")</f>
        <v/>
      </c>
      <c r="HA29" s="181" t="str">
        <f>IFERROR(INDEX(Results!P:P,MATCH($GY29,Results!$A:$A,0),1),"")</f>
        <v/>
      </c>
      <c r="HB29" s="184" t="str">
        <f>IFERROR(INDEX(Results!Q:Q,MATCH($GY29,Results!$A:$A,0),1),"")</f>
        <v/>
      </c>
      <c r="HC29" s="185"/>
      <c r="HD29" s="187" t="str">
        <f>IFERROR(INDEX(Results!S:S,MATCH($GY29,Results!$A:$A,0),1),"")</f>
        <v/>
      </c>
      <c r="HE29" s="118"/>
      <c r="HF29" s="119"/>
      <c r="HG29" s="119"/>
      <c r="HH29" s="119"/>
      <c r="HI29" s="119"/>
      <c r="HJ29" s="119"/>
      <c r="HK29" s="119"/>
      <c r="HL29" s="119"/>
      <c r="HM29" s="119"/>
      <c r="HN29" s="119"/>
      <c r="HO29" s="119"/>
      <c r="HP29" s="119"/>
      <c r="HQ29" s="119"/>
      <c r="HR29" s="119"/>
      <c r="HS29" s="119"/>
      <c r="HT29" s="119"/>
      <c r="HU29" s="119"/>
      <c r="HV29" s="119"/>
      <c r="HW29" s="120"/>
      <c r="HX29" s="121"/>
      <c r="HY29" s="122"/>
      <c r="HZ29" s="123"/>
      <c r="IA29" s="124"/>
      <c r="IB29" s="179"/>
      <c r="IC29" s="179" t="str">
        <f>IFERROR(IF(INDEX(Results!O:O,MATCH($GY29,Results!$A:$A,0),1)=0,"",INDEX(Results!O:O,MATCH($GY29,Results!$A:$A,0),1)),"")</f>
        <v/>
      </c>
      <c r="II29" s="181" t="str">
        <f>IFERROR(INDEX(Results!P:P,MATCH($IG29,Results!$A:$A,0),1),"")</f>
        <v/>
      </c>
      <c r="IJ29" s="184" t="str">
        <f>IFERROR(INDEX(Results!Q:Q,MATCH($IG29,Results!$A:$A,0),1),"")</f>
        <v/>
      </c>
      <c r="IK29" s="185"/>
      <c r="IL29" s="187" t="str">
        <f>IFERROR(INDEX(Results!S:S,MATCH($IG29,Results!$A:$A,0),1),"")</f>
        <v/>
      </c>
      <c r="IM29" s="118"/>
      <c r="IN29" s="119"/>
      <c r="IO29" s="119"/>
      <c r="IP29" s="119"/>
      <c r="IQ29" s="119"/>
      <c r="IR29" s="119"/>
      <c r="IS29" s="119"/>
      <c r="IT29" s="119"/>
      <c r="IU29" s="119"/>
      <c r="IV29" s="119"/>
      <c r="IW29" s="119"/>
      <c r="IX29" s="119"/>
      <c r="IY29" s="119"/>
      <c r="IZ29" s="119"/>
      <c r="JA29" s="119"/>
      <c r="JB29" s="119"/>
      <c r="JC29" s="119"/>
      <c r="JD29" s="119"/>
      <c r="JE29" s="120"/>
      <c r="JF29" s="121"/>
      <c r="JG29" s="122"/>
      <c r="JH29" s="123"/>
      <c r="JI29" s="124"/>
      <c r="JJ29" s="179"/>
      <c r="JK29" s="179" t="str">
        <f>IFERROR(IF(INDEX(Results!O:O,MATCH($IG29,Results!$A:$A,0),1)=0,"",INDEX(Results!O:O,MATCH($IG29,Results!$A:$A,0),1)),"")</f>
        <v/>
      </c>
      <c r="JQ29" s="181" t="str">
        <f>IFERROR(INDEX(Results!P:P,MATCH($JO29,Results!$A:$A,0),1),"")</f>
        <v/>
      </c>
      <c r="JR29" s="184" t="str">
        <f>IFERROR(INDEX(Results!Q:Q,MATCH($JO29,Results!$A:$A,0),1),"")</f>
        <v/>
      </c>
      <c r="JS29" s="185"/>
      <c r="JT29" s="187" t="str">
        <f>IFERROR(INDEX(Results!S:S,MATCH($JO29,Results!$A:$A,0),1),"")</f>
        <v/>
      </c>
      <c r="JU29" s="118"/>
      <c r="JV29" s="119"/>
      <c r="JW29" s="119"/>
      <c r="JX29" s="119"/>
      <c r="JY29" s="119"/>
      <c r="JZ29" s="119"/>
      <c r="KA29" s="119"/>
      <c r="KB29" s="119"/>
      <c r="KC29" s="119"/>
      <c r="KD29" s="119"/>
      <c r="KE29" s="119"/>
      <c r="KF29" s="119"/>
      <c r="KG29" s="119"/>
      <c r="KH29" s="119"/>
      <c r="KI29" s="119"/>
      <c r="KJ29" s="119"/>
      <c r="KK29" s="119"/>
      <c r="KL29" s="119"/>
      <c r="KM29" s="120"/>
      <c r="KN29" s="121"/>
      <c r="KO29" s="122"/>
      <c r="KP29" s="123"/>
      <c r="KQ29" s="124"/>
      <c r="KR29" s="179"/>
      <c r="KS29" s="179" t="str">
        <f>IFERROR(IF(INDEX(Results!O:O,MATCH($JO29,Results!$A:$A,0),1)=0,"",INDEX(Results!O:O,MATCH($JO29,Results!$A:$A,0),1)),"")</f>
        <v/>
      </c>
      <c r="KY29" s="189" t="str">
        <f>IFERROR(INDEX(Results!P:P,MATCH($KW29,Results!$A:$A,0),1),"")</f>
        <v/>
      </c>
      <c r="KZ29" s="192" t="str">
        <f>IFERROR(INDEX(Results!Q:Q,MATCH($KW29,Results!$A:$A,0),1),"")</f>
        <v/>
      </c>
      <c r="LA29" s="193"/>
      <c r="LB29" s="195" t="str">
        <f>IFERROR(INDEX(Results!S:S,MATCH($KW29,Results!$A:$A,0),1),"")</f>
        <v/>
      </c>
      <c r="LC29" s="118"/>
      <c r="LD29" s="119"/>
      <c r="LE29" s="119"/>
      <c r="LF29" s="119"/>
      <c r="LG29" s="119"/>
      <c r="LH29" s="119"/>
      <c r="LI29" s="119"/>
      <c r="LJ29" s="119"/>
      <c r="LK29" s="119"/>
      <c r="LL29" s="119"/>
      <c r="LM29" s="119"/>
      <c r="LN29" s="119"/>
      <c r="LO29" s="119"/>
      <c r="LP29" s="119"/>
      <c r="LQ29" s="119"/>
      <c r="LR29" s="119"/>
      <c r="LS29" s="119"/>
      <c r="LT29" s="119"/>
      <c r="LU29" s="120"/>
      <c r="LV29" s="121"/>
      <c r="LW29" s="122"/>
      <c r="LX29" s="123"/>
      <c r="LY29" s="124"/>
      <c r="LZ29" s="179"/>
      <c r="MA29" s="179" t="str">
        <f>IFERROR(IF(INDEX(Results!O:O,MATCH($KW29,Results!$A:$A,0),1)=0,"",INDEX(Results!O:O,MATCH($KW29,Results!$A:$A,0),1)),"")</f>
        <v/>
      </c>
      <c r="MG29" s="181" t="str">
        <f>IFERROR(INDEX(Results!P:P,MATCH($ME29,Results!$A:$A,0),1),"")</f>
        <v/>
      </c>
      <c r="MH29" s="184" t="str">
        <f>IFERROR(INDEX(Results!Q:Q,MATCH($ME29,Results!$A:$A,0),1),"")</f>
        <v/>
      </c>
      <c r="MI29" s="185"/>
      <c r="MJ29" s="187" t="str">
        <f>IFERROR(INDEX(Results!S:S,MATCH($ME29,Results!$A:$A,0),1),"")</f>
        <v/>
      </c>
      <c r="MK29" s="118"/>
      <c r="ML29" s="119"/>
      <c r="MM29" s="119"/>
      <c r="MN29" s="119"/>
      <c r="MO29" s="119"/>
      <c r="MP29" s="119"/>
      <c r="MQ29" s="119"/>
      <c r="MR29" s="119"/>
      <c r="MS29" s="119"/>
      <c r="MT29" s="119"/>
      <c r="MU29" s="119"/>
      <c r="MV29" s="119"/>
      <c r="MW29" s="119"/>
      <c r="MX29" s="119"/>
      <c r="MY29" s="119"/>
      <c r="MZ29" s="119"/>
      <c r="NA29" s="119"/>
      <c r="NB29" s="119"/>
      <c r="NC29" s="120"/>
      <c r="ND29" s="121"/>
      <c r="NE29" s="122"/>
      <c r="NF29" s="123"/>
      <c r="NG29" s="124"/>
      <c r="NH29" s="179"/>
      <c r="NI29" s="179" t="str">
        <f>IFERROR(IF(INDEX(Results!O:O,MATCH($ME29,Results!$A:$A,0),1)=0,"",INDEX(Results!O:O,MATCH($ME29,Results!$A:$A,0),1)),"")</f>
        <v/>
      </c>
      <c r="NO29" s="181" t="str">
        <f>IFERROR(INDEX(Results!P:P,MATCH($NM29,Results!$A:$A,0),1),"")</f>
        <v/>
      </c>
      <c r="NP29" s="184" t="str">
        <f>IFERROR(INDEX(Results!Q:Q,MATCH($NM29,Results!$A:$A,0),1),"")</f>
        <v/>
      </c>
      <c r="NQ29" s="185"/>
      <c r="NR29" s="187" t="str">
        <f>IFERROR(INDEX(Results!S:S,MATCH($NM29,Results!$A:$A,0),1),"")</f>
        <v/>
      </c>
      <c r="NS29" s="118"/>
      <c r="NT29" s="119"/>
      <c r="NU29" s="119"/>
      <c r="NV29" s="119"/>
      <c r="NW29" s="119"/>
      <c r="NX29" s="119"/>
      <c r="NY29" s="119"/>
      <c r="NZ29" s="119"/>
      <c r="OA29" s="119"/>
      <c r="OB29" s="119"/>
      <c r="OC29" s="119"/>
      <c r="OD29" s="119"/>
      <c r="OE29" s="119"/>
      <c r="OF29" s="119"/>
      <c r="OG29" s="119"/>
      <c r="OH29" s="119"/>
      <c r="OI29" s="119"/>
      <c r="OJ29" s="119"/>
      <c r="OK29" s="120"/>
      <c r="OL29" s="121"/>
      <c r="OM29" s="122"/>
      <c r="ON29" s="123"/>
      <c r="OO29" s="124"/>
      <c r="OP29" s="179"/>
      <c r="OQ29" s="179" t="str">
        <f>IFERROR(IF(INDEX(Results!O:O,MATCH($NM29,Results!$A:$A,0),1)=0,"",INDEX(Results!O:O,MATCH($NM29,Results!$A:$A,0),1)),"")</f>
        <v/>
      </c>
    </row>
    <row r="30" spans="1:407" ht="24" customHeight="1" x14ac:dyDescent="0.25">
      <c r="E30" s="180" t="str">
        <f>IFERROR(INDEX(Results!P:P,MATCH($C30,Results!$A:$A,0),1),"")</f>
        <v/>
      </c>
      <c r="F30" s="182" t="str">
        <f>IFERROR(INDEX(Results!Q:Q,MATCH($C30,Results!$A:$A,0),1),"")</f>
        <v/>
      </c>
      <c r="G30" s="183"/>
      <c r="H30" s="186" t="str">
        <f>IFERROR(INDEX(Results!S:S,MATCH($C30,Results!$A:$A,0),1),"")</f>
        <v/>
      </c>
      <c r="I30" s="118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20"/>
      <c r="AB30" s="121"/>
      <c r="AC30" s="122"/>
      <c r="AD30" s="123"/>
      <c r="AE30" s="124"/>
      <c r="AF30" s="178"/>
      <c r="AG30" s="178" t="str">
        <f>IFERROR(IF(INDEX(Results!O:O,MATCH($C30,Results!$A:$A,0),1)=0,"",INDEX(Results!O:O,MATCH($C30,Results!$A:$A,0),1)),"")</f>
        <v/>
      </c>
      <c r="AI30">
        <f t="shared" ref="AI30" si="125">AI28</f>
        <v>2</v>
      </c>
      <c r="AJ30">
        <f t="shared" ref="AJ30" si="126">AJ28+1</f>
        <v>11</v>
      </c>
      <c r="AK30" t="str">
        <f t="shared" ref="AK30" si="127">AI30&amp;AJ30</f>
        <v>211</v>
      </c>
      <c r="AM30" s="180" t="str">
        <f>IFERROR(INDEX(Results!P:P,MATCH($AK30,Results!$A:$A,0),1),"")</f>
        <v/>
      </c>
      <c r="AN30" s="182" t="str">
        <f>IFERROR(INDEX(Results!Q:Q,MATCH($AK30,Results!$A:$A,0),1),"")</f>
        <v/>
      </c>
      <c r="AO30" s="183"/>
      <c r="AP30" s="186" t="str">
        <f>IFERROR(INDEX(Results!S:S,MATCH($AK30,Results!$A:$A,0),1),"")</f>
        <v/>
      </c>
      <c r="AQ30" s="118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20"/>
      <c r="BJ30" s="121"/>
      <c r="BK30" s="122"/>
      <c r="BL30" s="123"/>
      <c r="BM30" s="124"/>
      <c r="BN30" s="178"/>
      <c r="BO30" s="178" t="str">
        <f>IFERROR(IF(INDEX(Results!O:O,MATCH($AK30,Results!$A:$A,0),1)=0,"",INDEX(Results!O:O,MATCH($AK30,Results!$A:$A,0),1)),"")</f>
        <v/>
      </c>
      <c r="BQ30">
        <f t="shared" ref="BQ30" si="128">BQ28</f>
        <v>3</v>
      </c>
      <c r="BR30">
        <f t="shared" ref="BR30" si="129">BR28+1</f>
        <v>11</v>
      </c>
      <c r="BS30" t="str">
        <f t="shared" ref="BS30" si="130">BQ30&amp;BR30</f>
        <v>311</v>
      </c>
      <c r="BU30" s="180" t="str">
        <f>IFERROR(INDEX(Results!P:P,MATCH($BS30,Results!$A:$A,0),1),"")</f>
        <v/>
      </c>
      <c r="BV30" s="182" t="str">
        <f>IFERROR(INDEX(Results!Q:Q,MATCH($BS30,Results!$A:$A,0),1),"")</f>
        <v/>
      </c>
      <c r="BW30" s="183"/>
      <c r="BX30" s="186" t="str">
        <f>IFERROR(INDEX(Results!S:S,MATCH($BS30,Results!$A:$A,0),1),"")</f>
        <v/>
      </c>
      <c r="BY30" s="118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20"/>
      <c r="CR30" s="121"/>
      <c r="CS30" s="122"/>
      <c r="CT30" s="123"/>
      <c r="CU30" s="124"/>
      <c r="CV30" s="178"/>
      <c r="CW30" s="178" t="str">
        <f>IFERROR(IF(INDEX(Results!O:O,MATCH($BS30,Results!$A:$A,0),1)=0,"",INDEX(Results!O:O,MATCH($BS30,Results!$A:$A,0),1)),"")</f>
        <v/>
      </c>
      <c r="CY30">
        <f t="shared" ref="CY30" si="131">CY28</f>
        <v>4</v>
      </c>
      <c r="CZ30">
        <f t="shared" ref="CZ30" si="132">CZ28+1</f>
        <v>11</v>
      </c>
      <c r="DA30" t="str">
        <f t="shared" ref="DA30" si="133">CY30&amp;CZ30</f>
        <v>411</v>
      </c>
      <c r="DC30" s="180">
        <f>IFERROR(INDEX(Results!P:P,MATCH($DA30,Results!$A:$A,0),1),"")</f>
        <v>55</v>
      </c>
      <c r="DD30" s="182" t="str">
        <f>IFERROR(INDEX(Results!Q:Q,MATCH($DA30,Results!$A:$A,0),1),"")</f>
        <v>Madison Mcdougall</v>
      </c>
      <c r="DE30" s="183"/>
      <c r="DF30" s="186" t="str">
        <f>IFERROR(INDEX(Results!S:S,MATCH($DA30,Results!$A:$A,0),1),"")</f>
        <v>Burpengary</v>
      </c>
      <c r="DG30" s="118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19"/>
      <c r="DS30" s="119"/>
      <c r="DT30" s="119"/>
      <c r="DU30" s="119"/>
      <c r="DV30" s="119"/>
      <c r="DW30" s="119"/>
      <c r="DX30" s="119"/>
      <c r="DY30" s="120"/>
      <c r="DZ30" s="121"/>
      <c r="EA30" s="122"/>
      <c r="EB30" s="123"/>
      <c r="EC30" s="124"/>
      <c r="ED30" s="178"/>
      <c r="EE30" s="178" t="str">
        <f>IFERROR(IF(INDEX(Results!O:O,MATCH($DA30,Results!$A:$A,0),1)=0,"",INDEX(Results!O:O,MATCH($DA30,Results!$A:$A,0),1)),"")</f>
        <v/>
      </c>
      <c r="EG30">
        <f t="shared" ref="EG30" si="134">EG28</f>
        <v>5</v>
      </c>
      <c r="EH30">
        <f t="shared" ref="EH30" si="135">EH28+1</f>
        <v>11</v>
      </c>
      <c r="EI30" t="str">
        <f t="shared" ref="EI30" si="136">EG30&amp;EH30</f>
        <v>511</v>
      </c>
      <c r="EK30" s="180">
        <f>IFERROR(INDEX(Results!P:P,MATCH($EI30,Results!$A:$A,0),1),"")</f>
        <v>77</v>
      </c>
      <c r="EL30" s="182" t="str">
        <f>IFERROR(INDEX(Results!Q:Q,MATCH($EI30,Results!$A:$A,0),1),"")</f>
        <v>Madison Heath</v>
      </c>
      <c r="EM30" s="183"/>
      <c r="EN30" s="186" t="str">
        <f>IFERROR(INDEX(Results!S:S,MATCH($EI30,Results!$A:$A,0),1),"")</f>
        <v>Maroochy</v>
      </c>
      <c r="EO30" s="118"/>
      <c r="EP30" s="119"/>
      <c r="EQ30" s="119"/>
      <c r="ER30" s="119"/>
      <c r="ES30" s="119"/>
      <c r="ET30" s="119"/>
      <c r="EU30" s="119"/>
      <c r="EV30" s="119"/>
      <c r="EW30" s="119"/>
      <c r="EX30" s="119"/>
      <c r="EY30" s="119"/>
      <c r="EZ30" s="119"/>
      <c r="FA30" s="119"/>
      <c r="FB30" s="119"/>
      <c r="FC30" s="119"/>
      <c r="FD30" s="119"/>
      <c r="FE30" s="119"/>
      <c r="FF30" s="119"/>
      <c r="FG30" s="120"/>
      <c r="FH30" s="121"/>
      <c r="FI30" s="122"/>
      <c r="FJ30" s="123"/>
      <c r="FK30" s="124"/>
      <c r="FL30" s="178"/>
      <c r="FM30" s="178" t="str">
        <f>IFERROR(IF(INDEX(Results!O:O,MATCH($EI30,Results!$A:$A,0),1)=0,"",INDEX(Results!O:O,MATCH($EI30,Results!$A:$A,0),1)),"")</f>
        <v/>
      </c>
      <c r="FO30">
        <f t="shared" ref="FO30" si="137">FO28</f>
        <v>6</v>
      </c>
      <c r="FP30">
        <f t="shared" ref="FP30" si="138">FP28+1</f>
        <v>11</v>
      </c>
      <c r="FQ30" t="str">
        <f t="shared" ref="FQ30" si="139">FO30&amp;FP30</f>
        <v>611</v>
      </c>
      <c r="FS30" s="180" t="str">
        <f>IFERROR(INDEX(Results!P:P,MATCH($FQ30,Results!$A:$A,0),1),"")</f>
        <v/>
      </c>
      <c r="FT30" s="182" t="str">
        <f>IFERROR(INDEX(Results!Q:Q,MATCH($FQ30,Results!$A:$A,0),1),"")</f>
        <v/>
      </c>
      <c r="FU30" s="183"/>
      <c r="FV30" s="186" t="str">
        <f>IFERROR(INDEX(Results!S:S,MATCH($FQ30,Results!$A:$A,0),1),"")</f>
        <v/>
      </c>
      <c r="FW30" s="118"/>
      <c r="FX30" s="119"/>
      <c r="FY30" s="119"/>
      <c r="FZ30" s="119"/>
      <c r="GA30" s="119"/>
      <c r="GB30" s="119"/>
      <c r="GC30" s="119"/>
      <c r="GD30" s="119"/>
      <c r="GE30" s="119"/>
      <c r="GF30" s="119"/>
      <c r="GG30" s="119"/>
      <c r="GH30" s="119"/>
      <c r="GI30" s="119"/>
      <c r="GJ30" s="119"/>
      <c r="GK30" s="119"/>
      <c r="GL30" s="119"/>
      <c r="GM30" s="119"/>
      <c r="GN30" s="119"/>
      <c r="GO30" s="120"/>
      <c r="GP30" s="121"/>
      <c r="GQ30" s="122"/>
      <c r="GR30" s="123"/>
      <c r="GS30" s="124"/>
      <c r="GT30" s="178"/>
      <c r="GU30" s="178" t="str">
        <f>IFERROR(IF(INDEX(Results!O:O,MATCH($FQ30,Results!$A:$A,0),1)=0,"",INDEX(Results!O:O,MATCH($FQ30,Results!$A:$A,0),1)),"")</f>
        <v/>
      </c>
      <c r="GW30">
        <f t="shared" ref="GW30" si="140">GW28</f>
        <v>7</v>
      </c>
      <c r="GX30">
        <f t="shared" ref="GX30" si="141">GX28+1</f>
        <v>11</v>
      </c>
      <c r="GY30" t="str">
        <f t="shared" ref="GY30" si="142">GW30&amp;GX30</f>
        <v>711</v>
      </c>
      <c r="HA30" s="180" t="str">
        <f>IFERROR(INDEX(Results!P:P,MATCH($GY30,Results!$A:$A,0),1),"")</f>
        <v/>
      </c>
      <c r="HB30" s="182" t="str">
        <f>IFERROR(INDEX(Results!Q:Q,MATCH($GY30,Results!$A:$A,0),1),"")</f>
        <v/>
      </c>
      <c r="HC30" s="183"/>
      <c r="HD30" s="186" t="str">
        <f>IFERROR(INDEX(Results!S:S,MATCH($GY30,Results!$A:$A,0),1),"")</f>
        <v/>
      </c>
      <c r="HE30" s="118"/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  <c r="HW30" s="120"/>
      <c r="HX30" s="121"/>
      <c r="HY30" s="122"/>
      <c r="HZ30" s="123"/>
      <c r="IA30" s="124"/>
      <c r="IB30" s="178"/>
      <c r="IC30" s="178" t="str">
        <f>IFERROR(IF(INDEX(Results!O:O,MATCH($GY30,Results!$A:$A,0),1)=0,"",INDEX(Results!O:O,MATCH($GY30,Results!$A:$A,0),1)),"")</f>
        <v/>
      </c>
      <c r="IE30">
        <f t="shared" ref="IE30" si="143">IE28</f>
        <v>8</v>
      </c>
      <c r="IF30">
        <f t="shared" ref="IF30" si="144">IF28+1</f>
        <v>11</v>
      </c>
      <c r="IG30" t="str">
        <f t="shared" ref="IG30" si="145">IE30&amp;IF30</f>
        <v>811</v>
      </c>
      <c r="II30" s="180" t="str">
        <f>IFERROR(INDEX(Results!P:P,MATCH($IG30,Results!$A:$A,0),1),"")</f>
        <v/>
      </c>
      <c r="IJ30" s="182" t="str">
        <f>IFERROR(INDEX(Results!Q:Q,MATCH($IG30,Results!$A:$A,0),1),"")</f>
        <v/>
      </c>
      <c r="IK30" s="183"/>
      <c r="IL30" s="186" t="str">
        <f>IFERROR(INDEX(Results!S:S,MATCH($IG30,Results!$A:$A,0),1),"")</f>
        <v/>
      </c>
      <c r="IM30" s="118"/>
      <c r="IN30" s="119"/>
      <c r="IO30" s="119"/>
      <c r="IP30" s="119"/>
      <c r="IQ30" s="119"/>
      <c r="IR30" s="119"/>
      <c r="IS30" s="119"/>
      <c r="IT30" s="119"/>
      <c r="IU30" s="119"/>
      <c r="IV30" s="119"/>
      <c r="IW30" s="119"/>
      <c r="IX30" s="119"/>
      <c r="IY30" s="119"/>
      <c r="IZ30" s="119"/>
      <c r="JA30" s="119"/>
      <c r="JB30" s="119"/>
      <c r="JC30" s="119"/>
      <c r="JD30" s="119"/>
      <c r="JE30" s="120"/>
      <c r="JF30" s="121"/>
      <c r="JG30" s="122"/>
      <c r="JH30" s="123"/>
      <c r="JI30" s="124"/>
      <c r="JJ30" s="178"/>
      <c r="JK30" s="178" t="str">
        <f>IFERROR(IF(INDEX(Results!O:O,MATCH($IG30,Results!$A:$A,0),1)=0,"",INDEX(Results!O:O,MATCH($IG30,Results!$A:$A,0),1)),"")</f>
        <v/>
      </c>
      <c r="JM30">
        <f t="shared" ref="JM30" si="146">JM28</f>
        <v>9</v>
      </c>
      <c r="JN30">
        <f t="shared" ref="JN30" si="147">JN28+1</f>
        <v>11</v>
      </c>
      <c r="JO30" t="str">
        <f t="shared" ref="JO30" si="148">JM30&amp;JN30</f>
        <v>911</v>
      </c>
      <c r="JQ30" s="180" t="str">
        <f>IFERROR(INDEX(Results!P:P,MATCH($JO30,Results!$A:$A,0),1),"")</f>
        <v/>
      </c>
      <c r="JR30" s="182" t="str">
        <f>IFERROR(INDEX(Results!Q:Q,MATCH($JO30,Results!$A:$A,0),1),"")</f>
        <v/>
      </c>
      <c r="JS30" s="183"/>
      <c r="JT30" s="186" t="str">
        <f>IFERROR(INDEX(Results!S:S,MATCH($JO30,Results!$A:$A,0),1),"")</f>
        <v/>
      </c>
      <c r="JU30" s="118"/>
      <c r="JV30" s="119"/>
      <c r="JW30" s="119"/>
      <c r="JX30" s="119"/>
      <c r="JY30" s="119"/>
      <c r="JZ30" s="119"/>
      <c r="KA30" s="119"/>
      <c r="KB30" s="119"/>
      <c r="KC30" s="119"/>
      <c r="KD30" s="119"/>
      <c r="KE30" s="119"/>
      <c r="KF30" s="119"/>
      <c r="KG30" s="119"/>
      <c r="KH30" s="119"/>
      <c r="KI30" s="119"/>
      <c r="KJ30" s="119"/>
      <c r="KK30" s="119"/>
      <c r="KL30" s="119"/>
      <c r="KM30" s="120"/>
      <c r="KN30" s="121"/>
      <c r="KO30" s="122"/>
      <c r="KP30" s="123"/>
      <c r="KQ30" s="124"/>
      <c r="KR30" s="178"/>
      <c r="KS30" s="178" t="str">
        <f>IFERROR(IF(INDEX(Results!O:O,MATCH($JO30,Results!$A:$A,0),1)=0,"",INDEX(Results!O:O,MATCH($JO30,Results!$A:$A,0),1)),"")</f>
        <v/>
      </c>
      <c r="KU30">
        <f t="shared" ref="KU30" si="149">KU28</f>
        <v>10</v>
      </c>
      <c r="KV30">
        <f t="shared" ref="KV30" si="150">KV28+1</f>
        <v>11</v>
      </c>
      <c r="KW30" t="str">
        <f t="shared" ref="KW30" si="151">KU30&amp;KV30</f>
        <v>1011</v>
      </c>
      <c r="KY30" s="180" t="str">
        <f>IFERROR(INDEX(Results!P:P,MATCH($KW30,Results!$A:$A,0),1),"")</f>
        <v/>
      </c>
      <c r="KZ30" s="182" t="str">
        <f>IFERROR(INDEX(Results!Q:Q,MATCH($KW30,Results!$A:$A,0),1),"")</f>
        <v/>
      </c>
      <c r="LA30" s="183"/>
      <c r="LB30" s="186" t="str">
        <f>IFERROR(INDEX(Results!S:S,MATCH($KW30,Results!$A:$A,0),1),"")</f>
        <v/>
      </c>
      <c r="LC30" s="118"/>
      <c r="LD30" s="119"/>
      <c r="LE30" s="119"/>
      <c r="LF30" s="119"/>
      <c r="LG30" s="119"/>
      <c r="LH30" s="119"/>
      <c r="LI30" s="119"/>
      <c r="LJ30" s="119"/>
      <c r="LK30" s="119"/>
      <c r="LL30" s="119"/>
      <c r="LM30" s="119"/>
      <c r="LN30" s="119"/>
      <c r="LO30" s="119"/>
      <c r="LP30" s="119"/>
      <c r="LQ30" s="119"/>
      <c r="LR30" s="119"/>
      <c r="LS30" s="119"/>
      <c r="LT30" s="119"/>
      <c r="LU30" s="120"/>
      <c r="LV30" s="121"/>
      <c r="LW30" s="122"/>
      <c r="LX30" s="123"/>
      <c r="LY30" s="124"/>
      <c r="LZ30" s="178"/>
      <c r="MA30" s="178" t="str">
        <f>IFERROR(IF(INDEX(Results!O:O,MATCH($KW30,Results!$A:$A,0),1)=0,"",INDEX(Results!O:O,MATCH($KW30,Results!$A:$A,0),1)),"")</f>
        <v/>
      </c>
      <c r="MC30">
        <f t="shared" ref="MC30" si="152">MC28</f>
        <v>11</v>
      </c>
      <c r="MD30">
        <f t="shared" ref="MD30" si="153">MD28+1</f>
        <v>11</v>
      </c>
      <c r="ME30" t="str">
        <f t="shared" ref="ME30" si="154">MC30&amp;MD30</f>
        <v>1111</v>
      </c>
      <c r="MG30" s="180" t="str">
        <f>IFERROR(INDEX(Results!P:P,MATCH($ME30,Results!$A:$A,0),1),"")</f>
        <v/>
      </c>
      <c r="MH30" s="182" t="str">
        <f>IFERROR(INDEX(Results!Q:Q,MATCH($ME30,Results!$A:$A,0),1),"")</f>
        <v/>
      </c>
      <c r="MI30" s="183"/>
      <c r="MJ30" s="186" t="str">
        <f>IFERROR(INDEX(Results!S:S,MATCH($ME30,Results!$A:$A,0),1),"")</f>
        <v/>
      </c>
      <c r="MK30" s="118"/>
      <c r="ML30" s="119"/>
      <c r="MM30" s="119"/>
      <c r="MN30" s="119"/>
      <c r="MO30" s="119"/>
      <c r="MP30" s="119"/>
      <c r="MQ30" s="119"/>
      <c r="MR30" s="119"/>
      <c r="MS30" s="119"/>
      <c r="MT30" s="119"/>
      <c r="MU30" s="119"/>
      <c r="MV30" s="119"/>
      <c r="MW30" s="119"/>
      <c r="MX30" s="119"/>
      <c r="MY30" s="119"/>
      <c r="MZ30" s="119"/>
      <c r="NA30" s="119"/>
      <c r="NB30" s="119"/>
      <c r="NC30" s="120"/>
      <c r="ND30" s="121"/>
      <c r="NE30" s="122"/>
      <c r="NF30" s="123"/>
      <c r="NG30" s="124"/>
      <c r="NH30" s="178"/>
      <c r="NI30" s="178" t="str">
        <f>IFERROR(IF(INDEX(Results!O:O,MATCH($ME30,Results!$A:$A,0),1)=0,"",INDEX(Results!O:O,MATCH($ME30,Results!$A:$A,0),1)),"")</f>
        <v/>
      </c>
      <c r="NK30">
        <f t="shared" ref="NK30" si="155">NK28</f>
        <v>12</v>
      </c>
      <c r="NL30">
        <f t="shared" ref="NL30" si="156">NL28+1</f>
        <v>11</v>
      </c>
      <c r="NM30" t="str">
        <f t="shared" ref="NM30" si="157">NK30&amp;NL30</f>
        <v>1211</v>
      </c>
      <c r="NO30" s="180">
        <f>IFERROR(INDEX(Results!P:P,MATCH($NM30,Results!$A:$A,0),1),"")</f>
        <v>22</v>
      </c>
      <c r="NP30" s="182" t="str">
        <f>IFERROR(INDEX(Results!Q:Q,MATCH($NM30,Results!$A:$A,0),1),"")</f>
        <v>Amity Broadbent</v>
      </c>
      <c r="NQ30" s="183"/>
      <c r="NR30" s="186" t="str">
        <f>IFERROR(INDEX(Results!S:S,MATCH($NM30,Results!$A:$A,0),1),"")</f>
        <v xml:space="preserve">Redlands </v>
      </c>
      <c r="NS30" s="118"/>
      <c r="NT30" s="119"/>
      <c r="NU30" s="119"/>
      <c r="NV30" s="119"/>
      <c r="NW30" s="119"/>
      <c r="NX30" s="119"/>
      <c r="NY30" s="119"/>
      <c r="NZ30" s="119"/>
      <c r="OA30" s="119"/>
      <c r="OB30" s="119"/>
      <c r="OC30" s="119"/>
      <c r="OD30" s="119"/>
      <c r="OE30" s="119"/>
      <c r="OF30" s="119"/>
      <c r="OG30" s="119"/>
      <c r="OH30" s="119"/>
      <c r="OI30" s="119"/>
      <c r="OJ30" s="119"/>
      <c r="OK30" s="120"/>
      <c r="OL30" s="121"/>
      <c r="OM30" s="122"/>
      <c r="ON30" s="123"/>
      <c r="OO30" s="124"/>
      <c r="OP30" s="178"/>
      <c r="OQ30" s="178" t="str">
        <f>IFERROR(IF(INDEX(Results!O:O,MATCH($NM30,Results!$A:$A,0),1)=0,"",INDEX(Results!O:O,MATCH($NM30,Results!$A:$A,0),1)),"")</f>
        <v/>
      </c>
    </row>
    <row r="31" spans="1:407" ht="24" customHeight="1" x14ac:dyDescent="0.25">
      <c r="E31" s="181"/>
      <c r="F31" s="184"/>
      <c r="G31" s="185"/>
      <c r="H31" s="187"/>
      <c r="I31" s="118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20"/>
      <c r="AB31" s="121"/>
      <c r="AC31" s="122"/>
      <c r="AD31" s="123"/>
      <c r="AE31" s="124"/>
      <c r="AF31" s="179"/>
      <c r="AG31" s="179"/>
      <c r="AM31" s="181"/>
      <c r="AN31" s="184"/>
      <c r="AO31" s="185"/>
      <c r="AP31" s="187"/>
      <c r="AQ31" s="118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20"/>
      <c r="BJ31" s="121"/>
      <c r="BK31" s="122"/>
      <c r="BL31" s="123"/>
      <c r="BM31" s="124"/>
      <c r="BN31" s="179"/>
      <c r="BO31" s="179"/>
      <c r="BU31" s="181" t="str">
        <f>IFERROR(INDEX(Results!P:P,MATCH($BS31,Results!$A:$A,0),1),"")</f>
        <v/>
      </c>
      <c r="BV31" s="184" t="str">
        <f>IFERROR(INDEX(Results!Q:Q,MATCH($BS31,Results!$A:$A,0),1),"")</f>
        <v/>
      </c>
      <c r="BW31" s="185"/>
      <c r="BX31" s="187" t="str">
        <f>IFERROR(INDEX(Results!S:S,MATCH($BS31,Results!$A:$A,0),1),"")</f>
        <v/>
      </c>
      <c r="BY31" s="118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20"/>
      <c r="CR31" s="121"/>
      <c r="CS31" s="122"/>
      <c r="CT31" s="123"/>
      <c r="CU31" s="124"/>
      <c r="CV31" s="179"/>
      <c r="CW31" s="179" t="str">
        <f>IFERROR(IF(INDEX(Results!O:O,MATCH($BS31,Results!$A:$A,0),1)=0,"",INDEX(Results!O:O,MATCH($BS31,Results!$A:$A,0),1)),"")</f>
        <v/>
      </c>
      <c r="DC31" s="181" t="str">
        <f>IFERROR(INDEX(Results!P:P,MATCH($DA31,Results!$A:$A,0),1),"")</f>
        <v/>
      </c>
      <c r="DD31" s="184" t="str">
        <f>IFERROR(INDEX(Results!Q:Q,MATCH($DA31,Results!$A:$A,0),1),"")</f>
        <v/>
      </c>
      <c r="DE31" s="185"/>
      <c r="DF31" s="187" t="str">
        <f>IFERROR(INDEX(Results!S:S,MATCH($DA31,Results!$A:$A,0),1),"")</f>
        <v/>
      </c>
      <c r="DG31" s="118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19"/>
      <c r="DS31" s="119"/>
      <c r="DT31" s="119"/>
      <c r="DU31" s="119"/>
      <c r="DV31" s="119"/>
      <c r="DW31" s="119"/>
      <c r="DX31" s="119"/>
      <c r="DY31" s="120"/>
      <c r="DZ31" s="121"/>
      <c r="EA31" s="122"/>
      <c r="EB31" s="123"/>
      <c r="EC31" s="124"/>
      <c r="ED31" s="179"/>
      <c r="EE31" s="179" t="str">
        <f>IFERROR(IF(INDEX(Results!O:O,MATCH($DA31,Results!$A:$A,0),1)=0,"",INDEX(Results!O:O,MATCH($DA31,Results!$A:$A,0),1)),"")</f>
        <v/>
      </c>
      <c r="EK31" s="181" t="str">
        <f>IFERROR(INDEX(Results!P:P,MATCH($EI31,Results!$A:$A,0),1),"")</f>
        <v/>
      </c>
      <c r="EL31" s="184" t="str">
        <f>IFERROR(INDEX(Results!Q:Q,MATCH($EI31,Results!$A:$A,0),1),"")</f>
        <v/>
      </c>
      <c r="EM31" s="185"/>
      <c r="EN31" s="187" t="str">
        <f>IFERROR(INDEX(Results!S:S,MATCH($EI31,Results!$A:$A,0),1),"")</f>
        <v/>
      </c>
      <c r="EO31" s="118"/>
      <c r="EP31" s="119"/>
      <c r="EQ31" s="119"/>
      <c r="ER31" s="119"/>
      <c r="ES31" s="119"/>
      <c r="ET31" s="119"/>
      <c r="EU31" s="119"/>
      <c r="EV31" s="119"/>
      <c r="EW31" s="119"/>
      <c r="EX31" s="119"/>
      <c r="EY31" s="119"/>
      <c r="EZ31" s="119"/>
      <c r="FA31" s="119"/>
      <c r="FB31" s="119"/>
      <c r="FC31" s="119"/>
      <c r="FD31" s="119"/>
      <c r="FE31" s="119"/>
      <c r="FF31" s="119"/>
      <c r="FG31" s="120"/>
      <c r="FH31" s="121"/>
      <c r="FI31" s="122"/>
      <c r="FJ31" s="123"/>
      <c r="FK31" s="124"/>
      <c r="FL31" s="179"/>
      <c r="FM31" s="179" t="str">
        <f>IFERROR(IF(INDEX(Results!O:O,MATCH($EI31,Results!$A:$A,0),1)=0,"",INDEX(Results!O:O,MATCH($EI31,Results!$A:$A,0),1)),"")</f>
        <v/>
      </c>
      <c r="FS31" s="181" t="str">
        <f>IFERROR(INDEX(Results!P:P,MATCH($FQ31,Results!$A:$A,0),1),"")</f>
        <v/>
      </c>
      <c r="FT31" s="184" t="str">
        <f>IFERROR(INDEX(Results!Q:Q,MATCH($FQ31,Results!$A:$A,0),1),"")</f>
        <v/>
      </c>
      <c r="FU31" s="185"/>
      <c r="FV31" s="187" t="str">
        <f>IFERROR(INDEX(Results!S:S,MATCH($FQ31,Results!$A:$A,0),1),"")</f>
        <v/>
      </c>
      <c r="FW31" s="118"/>
      <c r="FX31" s="119"/>
      <c r="FY31" s="119"/>
      <c r="FZ31" s="119"/>
      <c r="GA31" s="119"/>
      <c r="GB31" s="119"/>
      <c r="GC31" s="119"/>
      <c r="GD31" s="119"/>
      <c r="GE31" s="119"/>
      <c r="GF31" s="119"/>
      <c r="GG31" s="119"/>
      <c r="GH31" s="119"/>
      <c r="GI31" s="119"/>
      <c r="GJ31" s="119"/>
      <c r="GK31" s="119"/>
      <c r="GL31" s="119"/>
      <c r="GM31" s="119"/>
      <c r="GN31" s="119"/>
      <c r="GO31" s="120"/>
      <c r="GP31" s="121"/>
      <c r="GQ31" s="122"/>
      <c r="GR31" s="123"/>
      <c r="GS31" s="124"/>
      <c r="GT31" s="179"/>
      <c r="GU31" s="179" t="str">
        <f>IFERROR(IF(INDEX(Results!O:O,MATCH($FQ31,Results!$A:$A,0),1)=0,"",INDEX(Results!O:O,MATCH($FQ31,Results!$A:$A,0),1)),"")</f>
        <v/>
      </c>
      <c r="HA31" s="181" t="str">
        <f>IFERROR(INDEX(Results!P:P,MATCH($GY31,Results!$A:$A,0),1),"")</f>
        <v/>
      </c>
      <c r="HB31" s="184" t="str">
        <f>IFERROR(INDEX(Results!Q:Q,MATCH($GY31,Results!$A:$A,0),1),"")</f>
        <v/>
      </c>
      <c r="HC31" s="185"/>
      <c r="HD31" s="187" t="str">
        <f>IFERROR(INDEX(Results!S:S,MATCH($GY31,Results!$A:$A,0),1),"")</f>
        <v/>
      </c>
      <c r="HE31" s="118"/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  <c r="HW31" s="120"/>
      <c r="HX31" s="121"/>
      <c r="HY31" s="122"/>
      <c r="HZ31" s="123"/>
      <c r="IA31" s="124"/>
      <c r="IB31" s="179"/>
      <c r="IC31" s="179" t="str">
        <f>IFERROR(IF(INDEX(Results!O:O,MATCH($GY31,Results!$A:$A,0),1)=0,"",INDEX(Results!O:O,MATCH($GY31,Results!$A:$A,0),1)),"")</f>
        <v/>
      </c>
      <c r="II31" s="181" t="str">
        <f>IFERROR(INDEX(Results!P:P,MATCH($IG31,Results!$A:$A,0),1),"")</f>
        <v/>
      </c>
      <c r="IJ31" s="184" t="str">
        <f>IFERROR(INDEX(Results!Q:Q,MATCH($IG31,Results!$A:$A,0),1),"")</f>
        <v/>
      </c>
      <c r="IK31" s="185"/>
      <c r="IL31" s="187" t="str">
        <f>IFERROR(INDEX(Results!S:S,MATCH($IG31,Results!$A:$A,0),1),"")</f>
        <v/>
      </c>
      <c r="IM31" s="118"/>
      <c r="IN31" s="119"/>
      <c r="IO31" s="119"/>
      <c r="IP31" s="119"/>
      <c r="IQ31" s="119"/>
      <c r="IR31" s="119"/>
      <c r="IS31" s="119"/>
      <c r="IT31" s="119"/>
      <c r="IU31" s="119"/>
      <c r="IV31" s="119"/>
      <c r="IW31" s="119"/>
      <c r="IX31" s="119"/>
      <c r="IY31" s="119"/>
      <c r="IZ31" s="119"/>
      <c r="JA31" s="119"/>
      <c r="JB31" s="119"/>
      <c r="JC31" s="119"/>
      <c r="JD31" s="119"/>
      <c r="JE31" s="120"/>
      <c r="JF31" s="121"/>
      <c r="JG31" s="122"/>
      <c r="JH31" s="123"/>
      <c r="JI31" s="124"/>
      <c r="JJ31" s="179"/>
      <c r="JK31" s="179" t="str">
        <f>IFERROR(IF(INDEX(Results!O:O,MATCH($IG31,Results!$A:$A,0),1)=0,"",INDEX(Results!O:O,MATCH($IG31,Results!$A:$A,0),1)),"")</f>
        <v/>
      </c>
      <c r="JQ31" s="181" t="str">
        <f>IFERROR(INDEX(Results!P:P,MATCH($JO31,Results!$A:$A,0),1),"")</f>
        <v/>
      </c>
      <c r="JR31" s="184" t="str">
        <f>IFERROR(INDEX(Results!Q:Q,MATCH($JO31,Results!$A:$A,0),1),"")</f>
        <v/>
      </c>
      <c r="JS31" s="185"/>
      <c r="JT31" s="187" t="str">
        <f>IFERROR(INDEX(Results!S:S,MATCH($JO31,Results!$A:$A,0),1),"")</f>
        <v/>
      </c>
      <c r="JU31" s="118"/>
      <c r="JV31" s="119"/>
      <c r="JW31" s="119"/>
      <c r="JX31" s="119"/>
      <c r="JY31" s="119"/>
      <c r="JZ31" s="119"/>
      <c r="KA31" s="119"/>
      <c r="KB31" s="119"/>
      <c r="KC31" s="119"/>
      <c r="KD31" s="119"/>
      <c r="KE31" s="119"/>
      <c r="KF31" s="119"/>
      <c r="KG31" s="119"/>
      <c r="KH31" s="119"/>
      <c r="KI31" s="119"/>
      <c r="KJ31" s="119"/>
      <c r="KK31" s="119"/>
      <c r="KL31" s="119"/>
      <c r="KM31" s="120"/>
      <c r="KN31" s="121"/>
      <c r="KO31" s="122"/>
      <c r="KP31" s="123"/>
      <c r="KQ31" s="124"/>
      <c r="KR31" s="179"/>
      <c r="KS31" s="179" t="str">
        <f>IFERROR(IF(INDEX(Results!O:O,MATCH($JO31,Results!$A:$A,0),1)=0,"",INDEX(Results!O:O,MATCH($JO31,Results!$A:$A,0),1)),"")</f>
        <v/>
      </c>
      <c r="KY31" s="181" t="str">
        <f>IFERROR(INDEX(Results!P:P,MATCH($KW31,Results!$A:$A,0),1),"")</f>
        <v/>
      </c>
      <c r="KZ31" s="184" t="str">
        <f>IFERROR(INDEX(Results!Q:Q,MATCH($KW31,Results!$A:$A,0),1),"")</f>
        <v/>
      </c>
      <c r="LA31" s="185"/>
      <c r="LB31" s="187" t="str">
        <f>IFERROR(INDEX(Results!S:S,MATCH($KW31,Results!$A:$A,0),1),"")</f>
        <v/>
      </c>
      <c r="LC31" s="118"/>
      <c r="LD31" s="119"/>
      <c r="LE31" s="119"/>
      <c r="LF31" s="119"/>
      <c r="LG31" s="119"/>
      <c r="LH31" s="119"/>
      <c r="LI31" s="119"/>
      <c r="LJ31" s="119"/>
      <c r="LK31" s="119"/>
      <c r="LL31" s="119"/>
      <c r="LM31" s="119"/>
      <c r="LN31" s="119"/>
      <c r="LO31" s="119"/>
      <c r="LP31" s="119"/>
      <c r="LQ31" s="119"/>
      <c r="LR31" s="119"/>
      <c r="LS31" s="119"/>
      <c r="LT31" s="119"/>
      <c r="LU31" s="120"/>
      <c r="LV31" s="121"/>
      <c r="LW31" s="122"/>
      <c r="LX31" s="123"/>
      <c r="LY31" s="124"/>
      <c r="LZ31" s="179"/>
      <c r="MA31" s="179" t="str">
        <f>IFERROR(IF(INDEX(Results!O:O,MATCH($KW31,Results!$A:$A,0),1)=0,"",INDEX(Results!O:O,MATCH($KW31,Results!$A:$A,0),1)),"")</f>
        <v/>
      </c>
      <c r="MG31" s="181" t="str">
        <f>IFERROR(INDEX(Results!P:P,MATCH($ME31,Results!$A:$A,0),1),"")</f>
        <v/>
      </c>
      <c r="MH31" s="184" t="str">
        <f>IFERROR(INDEX(Results!Q:Q,MATCH($ME31,Results!$A:$A,0),1),"")</f>
        <v/>
      </c>
      <c r="MI31" s="185"/>
      <c r="MJ31" s="187" t="str">
        <f>IFERROR(INDEX(Results!S:S,MATCH($ME31,Results!$A:$A,0),1),"")</f>
        <v/>
      </c>
      <c r="MK31" s="118"/>
      <c r="ML31" s="119"/>
      <c r="MM31" s="119"/>
      <c r="MN31" s="119"/>
      <c r="MO31" s="119"/>
      <c r="MP31" s="119"/>
      <c r="MQ31" s="119"/>
      <c r="MR31" s="119"/>
      <c r="MS31" s="119"/>
      <c r="MT31" s="119"/>
      <c r="MU31" s="119"/>
      <c r="MV31" s="119"/>
      <c r="MW31" s="119"/>
      <c r="MX31" s="119"/>
      <c r="MY31" s="119"/>
      <c r="MZ31" s="119"/>
      <c r="NA31" s="119"/>
      <c r="NB31" s="119"/>
      <c r="NC31" s="120"/>
      <c r="ND31" s="121"/>
      <c r="NE31" s="122"/>
      <c r="NF31" s="123"/>
      <c r="NG31" s="124"/>
      <c r="NH31" s="179"/>
      <c r="NI31" s="179" t="str">
        <f>IFERROR(IF(INDEX(Results!O:O,MATCH($ME31,Results!$A:$A,0),1)=0,"",INDEX(Results!O:O,MATCH($ME31,Results!$A:$A,0),1)),"")</f>
        <v/>
      </c>
      <c r="NO31" s="181" t="str">
        <f>IFERROR(INDEX(Results!P:P,MATCH($NM31,Results!$A:$A,0),1),"")</f>
        <v/>
      </c>
      <c r="NP31" s="184" t="str">
        <f>IFERROR(INDEX(Results!Q:Q,MATCH($NM31,Results!$A:$A,0),1),"")</f>
        <v/>
      </c>
      <c r="NQ31" s="185"/>
      <c r="NR31" s="187" t="str">
        <f>IFERROR(INDEX(Results!S:S,MATCH($NM31,Results!$A:$A,0),1),"")</f>
        <v/>
      </c>
      <c r="NS31" s="118"/>
      <c r="NT31" s="119"/>
      <c r="NU31" s="119"/>
      <c r="NV31" s="119"/>
      <c r="NW31" s="119"/>
      <c r="NX31" s="119"/>
      <c r="NY31" s="119"/>
      <c r="NZ31" s="119"/>
      <c r="OA31" s="119"/>
      <c r="OB31" s="119"/>
      <c r="OC31" s="119"/>
      <c r="OD31" s="119"/>
      <c r="OE31" s="119"/>
      <c r="OF31" s="119"/>
      <c r="OG31" s="119"/>
      <c r="OH31" s="119"/>
      <c r="OI31" s="119"/>
      <c r="OJ31" s="119"/>
      <c r="OK31" s="120"/>
      <c r="OL31" s="121"/>
      <c r="OM31" s="122"/>
      <c r="ON31" s="123"/>
      <c r="OO31" s="124"/>
      <c r="OP31" s="179"/>
      <c r="OQ31" s="179" t="str">
        <f>IFERROR(IF(INDEX(Results!O:O,MATCH($NM31,Results!$A:$A,0),1)=0,"",INDEX(Results!O:O,MATCH($NM31,Results!$A:$A,0),1)),"")</f>
        <v/>
      </c>
    </row>
    <row r="32" spans="1:407" ht="24" customHeight="1" x14ac:dyDescent="0.25">
      <c r="E32" s="180" t="str">
        <f>IFERROR(INDEX(Results!P:P,MATCH($C32,Results!$A:$A,0),1),"")</f>
        <v/>
      </c>
      <c r="F32" s="182" t="str">
        <f>IFERROR(INDEX(Results!Q:Q,MATCH($C32,Results!$A:$A,0),1),"")</f>
        <v/>
      </c>
      <c r="G32" s="183"/>
      <c r="H32" s="186" t="str">
        <f>IFERROR(INDEX(Results!S:S,MATCH($C32,Results!$A:$A,0),1),"")</f>
        <v/>
      </c>
      <c r="I32" s="118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20"/>
      <c r="AB32" s="121"/>
      <c r="AC32" s="122"/>
      <c r="AD32" s="123"/>
      <c r="AE32" s="124"/>
      <c r="AF32" s="178"/>
      <c r="AG32" s="178" t="str">
        <f>IFERROR(IF(INDEX(Results!O:O,MATCH($C32,Results!$A:$A,0),1)=0,"",INDEX(Results!O:O,MATCH($C32,Results!$A:$A,0),1)),"")</f>
        <v/>
      </c>
      <c r="AI32">
        <f t="shared" ref="AI32" si="158">AI30</f>
        <v>2</v>
      </c>
      <c r="AJ32">
        <f t="shared" ref="AJ32" si="159">AJ30+1</f>
        <v>12</v>
      </c>
      <c r="AK32" t="str">
        <f t="shared" ref="AK32" si="160">AI32&amp;AJ32</f>
        <v>212</v>
      </c>
      <c r="AM32" s="180" t="str">
        <f>IFERROR(INDEX(Results!P:P,MATCH($AK32,Results!$A:$A,0),1),"")</f>
        <v/>
      </c>
      <c r="AN32" s="182" t="str">
        <f>IFERROR(INDEX(Results!Q:Q,MATCH($AK32,Results!$A:$A,0),1),"")</f>
        <v/>
      </c>
      <c r="AO32" s="183"/>
      <c r="AP32" s="186" t="str">
        <f>IFERROR(INDEX(Results!S:S,MATCH($AK32,Results!$A:$A,0),1),"")</f>
        <v/>
      </c>
      <c r="AQ32" s="118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20"/>
      <c r="BJ32" s="121"/>
      <c r="BK32" s="122"/>
      <c r="BL32" s="123"/>
      <c r="BM32" s="124"/>
      <c r="BN32" s="178"/>
      <c r="BO32" s="178" t="str">
        <f>IFERROR(IF(INDEX(Results!O:O,MATCH($AK32,Results!$A:$A,0),1)=0,"",INDEX(Results!O:O,MATCH($AK32,Results!$A:$A,0),1)),"")</f>
        <v/>
      </c>
      <c r="BQ32">
        <f t="shared" ref="BQ32" si="161">BQ30</f>
        <v>3</v>
      </c>
      <c r="BR32">
        <f t="shared" ref="BR32" si="162">BR30+1</f>
        <v>12</v>
      </c>
      <c r="BS32" t="str">
        <f t="shared" ref="BS32" si="163">BQ32&amp;BR32</f>
        <v>312</v>
      </c>
      <c r="BU32" s="180" t="str">
        <f>IFERROR(INDEX(Results!P:P,MATCH($BS32,Results!$A:$A,0),1),"")</f>
        <v/>
      </c>
      <c r="BV32" s="182" t="str">
        <f>IFERROR(INDEX(Results!Q:Q,MATCH($BS32,Results!$A:$A,0),1),"")</f>
        <v/>
      </c>
      <c r="BW32" s="183"/>
      <c r="BX32" s="186" t="str">
        <f>IFERROR(INDEX(Results!S:S,MATCH($BS32,Results!$A:$A,0),1),"")</f>
        <v/>
      </c>
      <c r="BY32" s="118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19"/>
      <c r="CO32" s="119"/>
      <c r="CP32" s="119"/>
      <c r="CQ32" s="120"/>
      <c r="CR32" s="121"/>
      <c r="CS32" s="122"/>
      <c r="CT32" s="123"/>
      <c r="CU32" s="124"/>
      <c r="CV32" s="178"/>
      <c r="CW32" s="178" t="str">
        <f>IFERROR(IF(INDEX(Results!O:O,MATCH($BS32,Results!$A:$A,0),1)=0,"",INDEX(Results!O:O,MATCH($BS32,Results!$A:$A,0),1)),"")</f>
        <v/>
      </c>
      <c r="CY32">
        <f t="shared" ref="CY32" si="164">CY30</f>
        <v>4</v>
      </c>
      <c r="CZ32">
        <f t="shared" ref="CZ32" si="165">CZ30+1</f>
        <v>12</v>
      </c>
      <c r="DA32" t="str">
        <f t="shared" ref="DA32" si="166">CY32&amp;CZ32</f>
        <v>412</v>
      </c>
      <c r="DC32" s="180">
        <f>IFERROR(INDEX(Results!P:P,MATCH($DA32,Results!$A:$A,0),1),"")</f>
        <v>41</v>
      </c>
      <c r="DD32" s="182" t="str">
        <f>IFERROR(INDEX(Results!Q:Q,MATCH($DA32,Results!$A:$A,0),1),"")</f>
        <v>Irish Kerr</v>
      </c>
      <c r="DE32" s="183"/>
      <c r="DF32" s="186" t="str">
        <f>IFERROR(INDEX(Results!S:S,MATCH($DA32,Results!$A:$A,0),1),"")</f>
        <v xml:space="preserve">Tallebudgera </v>
      </c>
      <c r="DG32" s="118"/>
      <c r="DH32" s="119"/>
      <c r="DI32" s="119"/>
      <c r="DJ32" s="119"/>
      <c r="DK32" s="119"/>
      <c r="DL32" s="119"/>
      <c r="DM32" s="119"/>
      <c r="DN32" s="119"/>
      <c r="DO32" s="119"/>
      <c r="DP32" s="119"/>
      <c r="DQ32" s="119"/>
      <c r="DR32" s="119"/>
      <c r="DS32" s="119"/>
      <c r="DT32" s="119"/>
      <c r="DU32" s="119"/>
      <c r="DV32" s="119"/>
      <c r="DW32" s="119"/>
      <c r="DX32" s="119"/>
      <c r="DY32" s="120"/>
      <c r="DZ32" s="121"/>
      <c r="EA32" s="122"/>
      <c r="EB32" s="123"/>
      <c r="EC32" s="124"/>
      <c r="ED32" s="178"/>
      <c r="EE32" s="178" t="str">
        <f>IFERROR(IF(INDEX(Results!O:O,MATCH($DA32,Results!$A:$A,0),1)=0,"",INDEX(Results!O:O,MATCH($DA32,Results!$A:$A,0),1)),"")</f>
        <v/>
      </c>
      <c r="EG32">
        <f t="shared" ref="EG32" si="167">EG30</f>
        <v>5</v>
      </c>
      <c r="EH32">
        <f t="shared" ref="EH32" si="168">EH30+1</f>
        <v>12</v>
      </c>
      <c r="EI32" t="str">
        <f t="shared" ref="EI32" si="169">EG32&amp;EH32</f>
        <v>512</v>
      </c>
      <c r="EK32" s="180">
        <f>IFERROR(INDEX(Results!P:P,MATCH($EI32,Results!$A:$A,0),1),"")</f>
        <v>13</v>
      </c>
      <c r="EL32" s="182" t="str">
        <f>IFERROR(INDEX(Results!Q:Q,MATCH($EI32,Results!$A:$A,0),1),"")</f>
        <v>Fleur Pearson</v>
      </c>
      <c r="EM32" s="183"/>
      <c r="EN32" s="186" t="str">
        <f>IFERROR(INDEX(Results!S:S,MATCH($EI32,Results!$A:$A,0),1),"")</f>
        <v xml:space="preserve">Northern Suburbs </v>
      </c>
      <c r="EO32" s="118"/>
      <c r="EP32" s="119"/>
      <c r="EQ32" s="119"/>
      <c r="ER32" s="119"/>
      <c r="ES32" s="119"/>
      <c r="ET32" s="119"/>
      <c r="EU32" s="119"/>
      <c r="EV32" s="119"/>
      <c r="EW32" s="119"/>
      <c r="EX32" s="119"/>
      <c r="EY32" s="119"/>
      <c r="EZ32" s="119"/>
      <c r="FA32" s="119"/>
      <c r="FB32" s="119"/>
      <c r="FC32" s="119"/>
      <c r="FD32" s="119"/>
      <c r="FE32" s="119"/>
      <c r="FF32" s="119"/>
      <c r="FG32" s="120"/>
      <c r="FH32" s="121"/>
      <c r="FI32" s="122"/>
      <c r="FJ32" s="123"/>
      <c r="FK32" s="124"/>
      <c r="FL32" s="178"/>
      <c r="FM32" s="178" t="str">
        <f>IFERROR(IF(INDEX(Results!O:O,MATCH($EI32,Results!$A:$A,0),1)=0,"",INDEX(Results!O:O,MATCH($EI32,Results!$A:$A,0),1)),"")</f>
        <v/>
      </c>
      <c r="FO32">
        <f t="shared" ref="FO32" si="170">FO30</f>
        <v>6</v>
      </c>
      <c r="FP32">
        <f t="shared" ref="FP32" si="171">FP30+1</f>
        <v>12</v>
      </c>
      <c r="FQ32" t="str">
        <f t="shared" ref="FQ32" si="172">FO32&amp;FP32</f>
        <v>612</v>
      </c>
      <c r="FS32" s="180" t="str">
        <f>IFERROR(INDEX(Results!P:P,MATCH($FQ32,Results!$A:$A,0),1),"")</f>
        <v/>
      </c>
      <c r="FT32" s="182" t="str">
        <f>IFERROR(INDEX(Results!Q:Q,MATCH($FQ32,Results!$A:$A,0),1),"")</f>
        <v/>
      </c>
      <c r="FU32" s="183"/>
      <c r="FV32" s="186" t="str">
        <f>IFERROR(INDEX(Results!S:S,MATCH($FQ32,Results!$A:$A,0),1),"")</f>
        <v/>
      </c>
      <c r="FW32" s="118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  <c r="GJ32" s="119"/>
      <c r="GK32" s="119"/>
      <c r="GL32" s="119"/>
      <c r="GM32" s="119"/>
      <c r="GN32" s="119"/>
      <c r="GO32" s="120"/>
      <c r="GP32" s="121"/>
      <c r="GQ32" s="122"/>
      <c r="GR32" s="123"/>
      <c r="GS32" s="124"/>
      <c r="GT32" s="178"/>
      <c r="GU32" s="178" t="str">
        <f>IFERROR(IF(INDEX(Results!O:O,MATCH($FQ32,Results!$A:$A,0),1)=0,"",INDEX(Results!O:O,MATCH($FQ32,Results!$A:$A,0),1)),"")</f>
        <v/>
      </c>
      <c r="GW32">
        <f t="shared" ref="GW32" si="173">GW30</f>
        <v>7</v>
      </c>
      <c r="GX32">
        <f t="shared" ref="GX32" si="174">GX30+1</f>
        <v>12</v>
      </c>
      <c r="GY32" t="str">
        <f t="shared" ref="GY32" si="175">GW32&amp;GX32</f>
        <v>712</v>
      </c>
      <c r="HA32" s="180" t="str">
        <f>IFERROR(INDEX(Results!P:P,MATCH($GY32,Results!$A:$A,0),1),"")</f>
        <v/>
      </c>
      <c r="HB32" s="182" t="str">
        <f>IFERROR(INDEX(Results!Q:Q,MATCH($GY32,Results!$A:$A,0),1),"")</f>
        <v/>
      </c>
      <c r="HC32" s="183"/>
      <c r="HD32" s="186" t="str">
        <f>IFERROR(INDEX(Results!S:S,MATCH($GY32,Results!$A:$A,0),1),"")</f>
        <v/>
      </c>
      <c r="HE32" s="118"/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  <c r="HW32" s="120"/>
      <c r="HX32" s="121"/>
      <c r="HY32" s="122"/>
      <c r="HZ32" s="123"/>
      <c r="IA32" s="124"/>
      <c r="IB32" s="178"/>
      <c r="IC32" s="178" t="str">
        <f>IFERROR(IF(INDEX(Results!O:O,MATCH($GY32,Results!$A:$A,0),1)=0,"",INDEX(Results!O:O,MATCH($GY32,Results!$A:$A,0),1)),"")</f>
        <v/>
      </c>
      <c r="IE32">
        <f t="shared" ref="IE32" si="176">IE30</f>
        <v>8</v>
      </c>
      <c r="IF32">
        <f t="shared" ref="IF32" si="177">IF30+1</f>
        <v>12</v>
      </c>
      <c r="IG32" t="str">
        <f t="shared" ref="IG32" si="178">IE32&amp;IF32</f>
        <v>812</v>
      </c>
      <c r="II32" s="180" t="str">
        <f>IFERROR(INDEX(Results!P:P,MATCH($IG32,Results!$A:$A,0),1),"")</f>
        <v/>
      </c>
      <c r="IJ32" s="182" t="str">
        <f>IFERROR(INDEX(Results!Q:Q,MATCH($IG32,Results!$A:$A,0),1),"")</f>
        <v/>
      </c>
      <c r="IK32" s="183"/>
      <c r="IL32" s="186" t="str">
        <f>IFERROR(INDEX(Results!S:S,MATCH($IG32,Results!$A:$A,0),1),"")</f>
        <v/>
      </c>
      <c r="IM32" s="118"/>
      <c r="IN32" s="119"/>
      <c r="IO32" s="119"/>
      <c r="IP32" s="119"/>
      <c r="IQ32" s="119"/>
      <c r="IR32" s="119"/>
      <c r="IS32" s="119"/>
      <c r="IT32" s="119"/>
      <c r="IU32" s="119"/>
      <c r="IV32" s="119"/>
      <c r="IW32" s="119"/>
      <c r="IX32" s="119"/>
      <c r="IY32" s="119"/>
      <c r="IZ32" s="119"/>
      <c r="JA32" s="119"/>
      <c r="JB32" s="119"/>
      <c r="JC32" s="119"/>
      <c r="JD32" s="119"/>
      <c r="JE32" s="120"/>
      <c r="JF32" s="121"/>
      <c r="JG32" s="122"/>
      <c r="JH32" s="123"/>
      <c r="JI32" s="124"/>
      <c r="JJ32" s="178"/>
      <c r="JK32" s="178" t="str">
        <f>IFERROR(IF(INDEX(Results!O:O,MATCH($IG32,Results!$A:$A,0),1)=0,"",INDEX(Results!O:O,MATCH($IG32,Results!$A:$A,0),1)),"")</f>
        <v/>
      </c>
      <c r="JM32">
        <f t="shared" ref="JM32" si="179">JM30</f>
        <v>9</v>
      </c>
      <c r="JN32">
        <f t="shared" ref="JN32" si="180">JN30+1</f>
        <v>12</v>
      </c>
      <c r="JO32" t="str">
        <f t="shared" ref="JO32" si="181">JM32&amp;JN32</f>
        <v>912</v>
      </c>
      <c r="JQ32" s="180" t="str">
        <f>IFERROR(INDEX(Results!P:P,MATCH($JO32,Results!$A:$A,0),1),"")</f>
        <v/>
      </c>
      <c r="JR32" s="182" t="str">
        <f>IFERROR(INDEX(Results!Q:Q,MATCH($JO32,Results!$A:$A,0),1),"")</f>
        <v/>
      </c>
      <c r="JS32" s="183"/>
      <c r="JT32" s="186" t="str">
        <f>IFERROR(INDEX(Results!S:S,MATCH($JO32,Results!$A:$A,0),1),"")</f>
        <v/>
      </c>
      <c r="JU32" s="118"/>
      <c r="JV32" s="119"/>
      <c r="JW32" s="119"/>
      <c r="JX32" s="119"/>
      <c r="JY32" s="119"/>
      <c r="JZ32" s="119"/>
      <c r="KA32" s="119"/>
      <c r="KB32" s="119"/>
      <c r="KC32" s="119"/>
      <c r="KD32" s="119"/>
      <c r="KE32" s="119"/>
      <c r="KF32" s="119"/>
      <c r="KG32" s="119"/>
      <c r="KH32" s="119"/>
      <c r="KI32" s="119"/>
      <c r="KJ32" s="119"/>
      <c r="KK32" s="119"/>
      <c r="KL32" s="119"/>
      <c r="KM32" s="120"/>
      <c r="KN32" s="121"/>
      <c r="KO32" s="122"/>
      <c r="KP32" s="123"/>
      <c r="KQ32" s="124"/>
      <c r="KR32" s="178"/>
      <c r="KS32" s="178" t="str">
        <f>IFERROR(IF(INDEX(Results!O:O,MATCH($JO32,Results!$A:$A,0),1)=0,"",INDEX(Results!O:O,MATCH($JO32,Results!$A:$A,0),1)),"")</f>
        <v/>
      </c>
      <c r="KU32">
        <f t="shared" ref="KU32" si="182">KU30</f>
        <v>10</v>
      </c>
      <c r="KV32">
        <f t="shared" ref="KV32" si="183">KV30+1</f>
        <v>12</v>
      </c>
      <c r="KW32" t="str">
        <f t="shared" ref="KW32" si="184">KU32&amp;KV32</f>
        <v>1012</v>
      </c>
      <c r="KY32" s="180" t="str">
        <f>IFERROR(INDEX(Results!P:P,MATCH($KW32,Results!$A:$A,0),1),"")</f>
        <v/>
      </c>
      <c r="KZ32" s="182" t="str">
        <f>IFERROR(INDEX(Results!Q:Q,MATCH($KW32,Results!$A:$A,0),1),"")</f>
        <v/>
      </c>
      <c r="LA32" s="183"/>
      <c r="LB32" s="186" t="str">
        <f>IFERROR(INDEX(Results!S:S,MATCH($KW32,Results!$A:$A,0),1),"")</f>
        <v/>
      </c>
      <c r="LC32" s="118"/>
      <c r="LD32" s="119"/>
      <c r="LE32" s="119"/>
      <c r="LF32" s="119"/>
      <c r="LG32" s="119"/>
      <c r="LH32" s="119"/>
      <c r="LI32" s="119"/>
      <c r="LJ32" s="119"/>
      <c r="LK32" s="119"/>
      <c r="LL32" s="119"/>
      <c r="LM32" s="119"/>
      <c r="LN32" s="119"/>
      <c r="LO32" s="119"/>
      <c r="LP32" s="119"/>
      <c r="LQ32" s="119"/>
      <c r="LR32" s="119"/>
      <c r="LS32" s="119"/>
      <c r="LT32" s="119"/>
      <c r="LU32" s="120"/>
      <c r="LV32" s="121"/>
      <c r="LW32" s="122"/>
      <c r="LX32" s="123"/>
      <c r="LY32" s="124"/>
      <c r="LZ32" s="178"/>
      <c r="MA32" s="178" t="str">
        <f>IFERROR(IF(INDEX(Results!O:O,MATCH($KW32,Results!$A:$A,0),1)=0,"",INDEX(Results!O:O,MATCH($KW32,Results!$A:$A,0),1)),"")</f>
        <v/>
      </c>
      <c r="MC32">
        <f t="shared" ref="MC32" si="185">MC30</f>
        <v>11</v>
      </c>
      <c r="MD32">
        <f t="shared" ref="MD32" si="186">MD30+1</f>
        <v>12</v>
      </c>
      <c r="ME32" t="str">
        <f t="shared" ref="ME32" si="187">MC32&amp;MD32</f>
        <v>1112</v>
      </c>
      <c r="MG32" s="180" t="str">
        <f>IFERROR(INDEX(Results!P:P,MATCH($ME32,Results!$A:$A,0),1),"")</f>
        <v/>
      </c>
      <c r="MH32" s="182" t="str">
        <f>IFERROR(INDEX(Results!Q:Q,MATCH($ME32,Results!$A:$A,0),1),"")</f>
        <v/>
      </c>
      <c r="MI32" s="183"/>
      <c r="MJ32" s="186" t="str">
        <f>IFERROR(INDEX(Results!S:S,MATCH($ME32,Results!$A:$A,0),1),"")</f>
        <v/>
      </c>
      <c r="MK32" s="118"/>
      <c r="ML32" s="119"/>
      <c r="MM32" s="119"/>
      <c r="MN32" s="119"/>
      <c r="MO32" s="119"/>
      <c r="MP32" s="119"/>
      <c r="MQ32" s="119"/>
      <c r="MR32" s="119"/>
      <c r="MS32" s="119"/>
      <c r="MT32" s="119"/>
      <c r="MU32" s="119"/>
      <c r="MV32" s="119"/>
      <c r="MW32" s="119"/>
      <c r="MX32" s="119"/>
      <c r="MY32" s="119"/>
      <c r="MZ32" s="119"/>
      <c r="NA32" s="119"/>
      <c r="NB32" s="119"/>
      <c r="NC32" s="120"/>
      <c r="ND32" s="121"/>
      <c r="NE32" s="122"/>
      <c r="NF32" s="123"/>
      <c r="NG32" s="124"/>
      <c r="NH32" s="178"/>
      <c r="NI32" s="178" t="str">
        <f>IFERROR(IF(INDEX(Results!O:O,MATCH($ME32,Results!$A:$A,0),1)=0,"",INDEX(Results!O:O,MATCH($ME32,Results!$A:$A,0),1)),"")</f>
        <v/>
      </c>
      <c r="NK32">
        <f t="shared" ref="NK32" si="188">NK30</f>
        <v>12</v>
      </c>
      <c r="NL32">
        <f t="shared" ref="NL32" si="189">NL30+1</f>
        <v>12</v>
      </c>
      <c r="NM32" t="str">
        <f t="shared" ref="NM32" si="190">NK32&amp;NL32</f>
        <v>1212</v>
      </c>
      <c r="NO32" s="180">
        <f>IFERROR(INDEX(Results!P:P,MATCH($NM32,Results!$A:$A,0),1),"")</f>
        <v>91</v>
      </c>
      <c r="NP32" s="182" t="str">
        <f>IFERROR(INDEX(Results!Q:Q,MATCH($NM32,Results!$A:$A,0),1),"")</f>
        <v>Summer Broadbent</v>
      </c>
      <c r="NQ32" s="183"/>
      <c r="NR32" s="186" t="str">
        <f>IFERROR(INDEX(Results!S:S,MATCH($NM32,Results!$A:$A,0),1),"")</f>
        <v xml:space="preserve">Redlands </v>
      </c>
      <c r="NS32" s="118"/>
      <c r="NT32" s="119"/>
      <c r="NU32" s="119"/>
      <c r="NV32" s="119"/>
      <c r="NW32" s="119"/>
      <c r="NX32" s="119"/>
      <c r="NY32" s="119"/>
      <c r="NZ32" s="119"/>
      <c r="OA32" s="119"/>
      <c r="OB32" s="119"/>
      <c r="OC32" s="119"/>
      <c r="OD32" s="119"/>
      <c r="OE32" s="119"/>
      <c r="OF32" s="119"/>
      <c r="OG32" s="119"/>
      <c r="OH32" s="119"/>
      <c r="OI32" s="119"/>
      <c r="OJ32" s="119"/>
      <c r="OK32" s="120"/>
      <c r="OL32" s="121"/>
      <c r="OM32" s="122"/>
      <c r="ON32" s="123"/>
      <c r="OO32" s="124"/>
      <c r="OP32" s="178"/>
      <c r="OQ32" s="178" t="str">
        <f>IFERROR(IF(INDEX(Results!O:O,MATCH($NM32,Results!$A:$A,0),1)=0,"",INDEX(Results!O:O,MATCH($NM32,Results!$A:$A,0),1)),"")</f>
        <v/>
      </c>
    </row>
    <row r="33" spans="1:407" ht="24" customHeight="1" x14ac:dyDescent="0.25">
      <c r="E33" s="181"/>
      <c r="F33" s="184"/>
      <c r="G33" s="185"/>
      <c r="H33" s="187"/>
      <c r="I33" s="118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20"/>
      <c r="AB33" s="121"/>
      <c r="AC33" s="122"/>
      <c r="AD33" s="123"/>
      <c r="AE33" s="124"/>
      <c r="AF33" s="179"/>
      <c r="AG33" s="179"/>
      <c r="AM33" s="181"/>
      <c r="AN33" s="184"/>
      <c r="AO33" s="185"/>
      <c r="AP33" s="187"/>
      <c r="AQ33" s="118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20"/>
      <c r="BJ33" s="121"/>
      <c r="BK33" s="122"/>
      <c r="BL33" s="123"/>
      <c r="BM33" s="124"/>
      <c r="BN33" s="179"/>
      <c r="BO33" s="179"/>
      <c r="BU33" s="181" t="str">
        <f>IFERROR(INDEX(Results!P:P,MATCH($BS33,Results!$A:$A,0),1),"")</f>
        <v/>
      </c>
      <c r="BV33" s="184" t="str">
        <f>IFERROR(INDEX(Results!Q:Q,MATCH($BS33,Results!$A:$A,0),1),"")</f>
        <v/>
      </c>
      <c r="BW33" s="185"/>
      <c r="BX33" s="187" t="str">
        <f>IFERROR(INDEX(Results!S:S,MATCH($BS33,Results!$A:$A,0),1),"")</f>
        <v/>
      </c>
      <c r="BY33" s="118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20"/>
      <c r="CR33" s="121"/>
      <c r="CS33" s="122"/>
      <c r="CT33" s="123"/>
      <c r="CU33" s="124"/>
      <c r="CV33" s="179"/>
      <c r="CW33" s="179" t="str">
        <f>IFERROR(IF(INDEX(Results!O:O,MATCH($BS33,Results!$A:$A,0),1)=0,"",INDEX(Results!O:O,MATCH($BS33,Results!$A:$A,0),1)),"")</f>
        <v/>
      </c>
      <c r="DC33" s="181" t="str">
        <f>IFERROR(INDEX(Results!P:P,MATCH($DA33,Results!$A:$A,0),1),"")</f>
        <v/>
      </c>
      <c r="DD33" s="184" t="str">
        <f>IFERROR(INDEX(Results!Q:Q,MATCH($DA33,Results!$A:$A,0),1),"")</f>
        <v/>
      </c>
      <c r="DE33" s="185"/>
      <c r="DF33" s="187" t="str">
        <f>IFERROR(INDEX(Results!S:S,MATCH($DA33,Results!$A:$A,0),1),"")</f>
        <v/>
      </c>
      <c r="DG33" s="118"/>
      <c r="DH33" s="119"/>
      <c r="DI33" s="119"/>
      <c r="DJ33" s="119"/>
      <c r="DK33" s="119"/>
      <c r="DL33" s="119"/>
      <c r="DM33" s="119"/>
      <c r="DN33" s="119"/>
      <c r="DO33" s="119"/>
      <c r="DP33" s="119"/>
      <c r="DQ33" s="119"/>
      <c r="DR33" s="119"/>
      <c r="DS33" s="119"/>
      <c r="DT33" s="119"/>
      <c r="DU33" s="119"/>
      <c r="DV33" s="119"/>
      <c r="DW33" s="119"/>
      <c r="DX33" s="119"/>
      <c r="DY33" s="120"/>
      <c r="DZ33" s="121"/>
      <c r="EA33" s="122"/>
      <c r="EB33" s="123"/>
      <c r="EC33" s="124"/>
      <c r="ED33" s="179"/>
      <c r="EE33" s="179" t="str">
        <f>IFERROR(IF(INDEX(Results!O:O,MATCH($DA33,Results!$A:$A,0),1)=0,"",INDEX(Results!O:O,MATCH($DA33,Results!$A:$A,0),1)),"")</f>
        <v/>
      </c>
      <c r="EK33" s="181" t="str">
        <f>IFERROR(INDEX(Results!P:P,MATCH($EI33,Results!$A:$A,0),1),"")</f>
        <v/>
      </c>
      <c r="EL33" s="184" t="str">
        <f>IFERROR(INDEX(Results!Q:Q,MATCH($EI33,Results!$A:$A,0),1),"")</f>
        <v/>
      </c>
      <c r="EM33" s="185"/>
      <c r="EN33" s="187" t="str">
        <f>IFERROR(INDEX(Results!S:S,MATCH($EI33,Results!$A:$A,0),1),"")</f>
        <v/>
      </c>
      <c r="EO33" s="118"/>
      <c r="EP33" s="119"/>
      <c r="EQ33" s="119"/>
      <c r="ER33" s="119"/>
      <c r="ES33" s="119"/>
      <c r="ET33" s="119"/>
      <c r="EU33" s="119"/>
      <c r="EV33" s="119"/>
      <c r="EW33" s="119"/>
      <c r="EX33" s="119"/>
      <c r="EY33" s="119"/>
      <c r="EZ33" s="119"/>
      <c r="FA33" s="119"/>
      <c r="FB33" s="119"/>
      <c r="FC33" s="119"/>
      <c r="FD33" s="119"/>
      <c r="FE33" s="119"/>
      <c r="FF33" s="119"/>
      <c r="FG33" s="120"/>
      <c r="FH33" s="121"/>
      <c r="FI33" s="122"/>
      <c r="FJ33" s="123"/>
      <c r="FK33" s="124"/>
      <c r="FL33" s="179"/>
      <c r="FM33" s="179" t="str">
        <f>IFERROR(IF(INDEX(Results!O:O,MATCH($EI33,Results!$A:$A,0),1)=0,"",INDEX(Results!O:O,MATCH($EI33,Results!$A:$A,0),1)),"")</f>
        <v/>
      </c>
      <c r="FS33" s="181" t="str">
        <f>IFERROR(INDEX(Results!P:P,MATCH($FQ33,Results!$A:$A,0),1),"")</f>
        <v/>
      </c>
      <c r="FT33" s="184" t="str">
        <f>IFERROR(INDEX(Results!Q:Q,MATCH($FQ33,Results!$A:$A,0),1),"")</f>
        <v/>
      </c>
      <c r="FU33" s="185"/>
      <c r="FV33" s="187" t="str">
        <f>IFERROR(INDEX(Results!S:S,MATCH($FQ33,Results!$A:$A,0),1),"")</f>
        <v/>
      </c>
      <c r="FW33" s="118"/>
      <c r="FX33" s="119"/>
      <c r="FY33" s="119"/>
      <c r="FZ33" s="119"/>
      <c r="GA33" s="119"/>
      <c r="GB33" s="119"/>
      <c r="GC33" s="119"/>
      <c r="GD33" s="119"/>
      <c r="GE33" s="119"/>
      <c r="GF33" s="119"/>
      <c r="GG33" s="119"/>
      <c r="GH33" s="119"/>
      <c r="GI33" s="119"/>
      <c r="GJ33" s="119"/>
      <c r="GK33" s="119"/>
      <c r="GL33" s="119"/>
      <c r="GM33" s="119"/>
      <c r="GN33" s="119"/>
      <c r="GO33" s="120"/>
      <c r="GP33" s="121"/>
      <c r="GQ33" s="122"/>
      <c r="GR33" s="123"/>
      <c r="GS33" s="124"/>
      <c r="GT33" s="179"/>
      <c r="GU33" s="179" t="str">
        <f>IFERROR(IF(INDEX(Results!O:O,MATCH($FQ33,Results!$A:$A,0),1)=0,"",INDEX(Results!O:O,MATCH($FQ33,Results!$A:$A,0),1)),"")</f>
        <v/>
      </c>
      <c r="HA33" s="181" t="str">
        <f>IFERROR(INDEX(Results!P:P,MATCH($GY33,Results!$A:$A,0),1),"")</f>
        <v/>
      </c>
      <c r="HB33" s="184" t="str">
        <f>IFERROR(INDEX(Results!Q:Q,MATCH($GY33,Results!$A:$A,0),1),"")</f>
        <v/>
      </c>
      <c r="HC33" s="185"/>
      <c r="HD33" s="187" t="str">
        <f>IFERROR(INDEX(Results!S:S,MATCH($GY33,Results!$A:$A,0),1),"")</f>
        <v/>
      </c>
      <c r="HE33" s="118"/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  <c r="HW33" s="120"/>
      <c r="HX33" s="121"/>
      <c r="HY33" s="122"/>
      <c r="HZ33" s="123"/>
      <c r="IA33" s="124"/>
      <c r="IB33" s="179"/>
      <c r="IC33" s="179" t="str">
        <f>IFERROR(IF(INDEX(Results!O:O,MATCH($GY33,Results!$A:$A,0),1)=0,"",INDEX(Results!O:O,MATCH($GY33,Results!$A:$A,0),1)),"")</f>
        <v/>
      </c>
      <c r="II33" s="181" t="str">
        <f>IFERROR(INDEX(Results!P:P,MATCH($IG33,Results!$A:$A,0),1),"")</f>
        <v/>
      </c>
      <c r="IJ33" s="184" t="str">
        <f>IFERROR(INDEX(Results!Q:Q,MATCH($IG33,Results!$A:$A,0),1),"")</f>
        <v/>
      </c>
      <c r="IK33" s="185"/>
      <c r="IL33" s="187" t="str">
        <f>IFERROR(INDEX(Results!S:S,MATCH($IG33,Results!$A:$A,0),1),"")</f>
        <v/>
      </c>
      <c r="IM33" s="118"/>
      <c r="IN33" s="119"/>
      <c r="IO33" s="119"/>
      <c r="IP33" s="119"/>
      <c r="IQ33" s="119"/>
      <c r="IR33" s="119"/>
      <c r="IS33" s="119"/>
      <c r="IT33" s="119"/>
      <c r="IU33" s="119"/>
      <c r="IV33" s="119"/>
      <c r="IW33" s="119"/>
      <c r="IX33" s="119"/>
      <c r="IY33" s="119"/>
      <c r="IZ33" s="119"/>
      <c r="JA33" s="119"/>
      <c r="JB33" s="119"/>
      <c r="JC33" s="119"/>
      <c r="JD33" s="119"/>
      <c r="JE33" s="120"/>
      <c r="JF33" s="121"/>
      <c r="JG33" s="122"/>
      <c r="JH33" s="123"/>
      <c r="JI33" s="124"/>
      <c r="JJ33" s="179"/>
      <c r="JK33" s="179" t="str">
        <f>IFERROR(IF(INDEX(Results!O:O,MATCH($IG33,Results!$A:$A,0),1)=0,"",INDEX(Results!O:O,MATCH($IG33,Results!$A:$A,0),1)),"")</f>
        <v/>
      </c>
      <c r="JQ33" s="181" t="str">
        <f>IFERROR(INDEX(Results!P:P,MATCH($JO33,Results!$A:$A,0),1),"")</f>
        <v/>
      </c>
      <c r="JR33" s="184" t="str">
        <f>IFERROR(INDEX(Results!Q:Q,MATCH($JO33,Results!$A:$A,0),1),"")</f>
        <v/>
      </c>
      <c r="JS33" s="185"/>
      <c r="JT33" s="187" t="str">
        <f>IFERROR(INDEX(Results!S:S,MATCH($JO33,Results!$A:$A,0),1),"")</f>
        <v/>
      </c>
      <c r="JU33" s="118"/>
      <c r="JV33" s="119"/>
      <c r="JW33" s="119"/>
      <c r="JX33" s="119"/>
      <c r="JY33" s="119"/>
      <c r="JZ33" s="119"/>
      <c r="KA33" s="119"/>
      <c r="KB33" s="119"/>
      <c r="KC33" s="119"/>
      <c r="KD33" s="119"/>
      <c r="KE33" s="119"/>
      <c r="KF33" s="119"/>
      <c r="KG33" s="119"/>
      <c r="KH33" s="119"/>
      <c r="KI33" s="119"/>
      <c r="KJ33" s="119"/>
      <c r="KK33" s="119"/>
      <c r="KL33" s="119"/>
      <c r="KM33" s="120"/>
      <c r="KN33" s="121"/>
      <c r="KO33" s="122"/>
      <c r="KP33" s="123"/>
      <c r="KQ33" s="124"/>
      <c r="KR33" s="179"/>
      <c r="KS33" s="179" t="str">
        <f>IFERROR(IF(INDEX(Results!O:O,MATCH($JO33,Results!$A:$A,0),1)=0,"",INDEX(Results!O:O,MATCH($JO33,Results!$A:$A,0),1)),"")</f>
        <v/>
      </c>
      <c r="KY33" s="181" t="str">
        <f>IFERROR(INDEX(Results!P:P,MATCH($KW33,Results!$A:$A,0),1),"")</f>
        <v/>
      </c>
      <c r="KZ33" s="184" t="str">
        <f>IFERROR(INDEX(Results!Q:Q,MATCH($KW33,Results!$A:$A,0),1),"")</f>
        <v/>
      </c>
      <c r="LA33" s="185"/>
      <c r="LB33" s="187" t="str">
        <f>IFERROR(INDEX(Results!S:S,MATCH($KW33,Results!$A:$A,0),1),"")</f>
        <v/>
      </c>
      <c r="LC33" s="118"/>
      <c r="LD33" s="119"/>
      <c r="LE33" s="119"/>
      <c r="LF33" s="119"/>
      <c r="LG33" s="119"/>
      <c r="LH33" s="119"/>
      <c r="LI33" s="119"/>
      <c r="LJ33" s="119"/>
      <c r="LK33" s="119"/>
      <c r="LL33" s="119"/>
      <c r="LM33" s="119"/>
      <c r="LN33" s="119"/>
      <c r="LO33" s="119"/>
      <c r="LP33" s="119"/>
      <c r="LQ33" s="119"/>
      <c r="LR33" s="119"/>
      <c r="LS33" s="119"/>
      <c r="LT33" s="119"/>
      <c r="LU33" s="120"/>
      <c r="LV33" s="121"/>
      <c r="LW33" s="122"/>
      <c r="LX33" s="123"/>
      <c r="LY33" s="124"/>
      <c r="LZ33" s="179"/>
      <c r="MA33" s="179" t="str">
        <f>IFERROR(IF(INDEX(Results!O:O,MATCH($KW33,Results!$A:$A,0),1)=0,"",INDEX(Results!O:O,MATCH($KW33,Results!$A:$A,0),1)),"")</f>
        <v/>
      </c>
      <c r="MG33" s="181" t="str">
        <f>IFERROR(INDEX(Results!P:P,MATCH($ME33,Results!$A:$A,0),1),"")</f>
        <v/>
      </c>
      <c r="MH33" s="184" t="str">
        <f>IFERROR(INDEX(Results!Q:Q,MATCH($ME33,Results!$A:$A,0),1),"")</f>
        <v/>
      </c>
      <c r="MI33" s="185"/>
      <c r="MJ33" s="187" t="str">
        <f>IFERROR(INDEX(Results!S:S,MATCH($ME33,Results!$A:$A,0),1),"")</f>
        <v/>
      </c>
      <c r="MK33" s="118"/>
      <c r="ML33" s="119"/>
      <c r="MM33" s="119"/>
      <c r="MN33" s="119"/>
      <c r="MO33" s="119"/>
      <c r="MP33" s="119"/>
      <c r="MQ33" s="119"/>
      <c r="MR33" s="119"/>
      <c r="MS33" s="119"/>
      <c r="MT33" s="119"/>
      <c r="MU33" s="119"/>
      <c r="MV33" s="119"/>
      <c r="MW33" s="119"/>
      <c r="MX33" s="119"/>
      <c r="MY33" s="119"/>
      <c r="MZ33" s="119"/>
      <c r="NA33" s="119"/>
      <c r="NB33" s="119"/>
      <c r="NC33" s="120"/>
      <c r="ND33" s="121"/>
      <c r="NE33" s="122"/>
      <c r="NF33" s="123"/>
      <c r="NG33" s="124"/>
      <c r="NH33" s="179"/>
      <c r="NI33" s="179" t="str">
        <f>IFERROR(IF(INDEX(Results!O:O,MATCH($ME33,Results!$A:$A,0),1)=0,"",INDEX(Results!O:O,MATCH($ME33,Results!$A:$A,0),1)),"")</f>
        <v/>
      </c>
      <c r="NO33" s="181" t="str">
        <f>IFERROR(INDEX(Results!P:P,MATCH($NM33,Results!$A:$A,0),1),"")</f>
        <v/>
      </c>
      <c r="NP33" s="184" t="str">
        <f>IFERROR(INDEX(Results!Q:Q,MATCH($NM33,Results!$A:$A,0),1),"")</f>
        <v/>
      </c>
      <c r="NQ33" s="185"/>
      <c r="NR33" s="187" t="str">
        <f>IFERROR(INDEX(Results!S:S,MATCH($NM33,Results!$A:$A,0),1),"")</f>
        <v/>
      </c>
      <c r="NS33" s="118"/>
      <c r="NT33" s="119"/>
      <c r="NU33" s="119"/>
      <c r="NV33" s="119"/>
      <c r="NW33" s="119"/>
      <c r="NX33" s="119"/>
      <c r="NY33" s="119"/>
      <c r="NZ33" s="119"/>
      <c r="OA33" s="119"/>
      <c r="OB33" s="119"/>
      <c r="OC33" s="119"/>
      <c r="OD33" s="119"/>
      <c r="OE33" s="119"/>
      <c r="OF33" s="119"/>
      <c r="OG33" s="119"/>
      <c r="OH33" s="119"/>
      <c r="OI33" s="119"/>
      <c r="OJ33" s="119"/>
      <c r="OK33" s="120"/>
      <c r="OL33" s="121"/>
      <c r="OM33" s="122"/>
      <c r="ON33" s="123"/>
      <c r="OO33" s="124"/>
      <c r="OP33" s="179"/>
      <c r="OQ33" s="179" t="str">
        <f>IFERROR(IF(INDEX(Results!O:O,MATCH($NM33,Results!$A:$A,0),1)=0,"",INDEX(Results!O:O,MATCH($NM33,Results!$A:$A,0),1)),"")</f>
        <v/>
      </c>
    </row>
    <row r="34" spans="1:407" ht="24" customHeight="1" x14ac:dyDescent="0.25">
      <c r="E34" s="180" t="str">
        <f>IFERROR(INDEX(Results!P:P,MATCH($C34,Results!$A:$A,0),1),"")</f>
        <v/>
      </c>
      <c r="F34" s="182" t="str">
        <f>IFERROR(INDEX(Results!Q:Q,MATCH($C34,Results!$A:$A,0),1),"")</f>
        <v/>
      </c>
      <c r="G34" s="183"/>
      <c r="H34" s="186" t="str">
        <f>IFERROR(INDEX(Results!S:S,MATCH($C34,Results!$A:$A,0),1),"")</f>
        <v/>
      </c>
      <c r="I34" s="118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20"/>
      <c r="AB34" s="121"/>
      <c r="AC34" s="122"/>
      <c r="AD34" s="123"/>
      <c r="AE34" s="124"/>
      <c r="AF34" s="178"/>
      <c r="AG34" s="178" t="str">
        <f>IFERROR(IF(INDEX(Results!O:O,MATCH($C34,Results!$A:$A,0),1)=0,"",INDEX(Results!O:O,MATCH($C34,Results!$A:$A,0),1)),"")</f>
        <v/>
      </c>
      <c r="AI34">
        <f t="shared" ref="AI34" si="191">AI32</f>
        <v>2</v>
      </c>
      <c r="AJ34">
        <f t="shared" ref="AJ34" si="192">AJ32+1</f>
        <v>13</v>
      </c>
      <c r="AK34" t="str">
        <f t="shared" ref="AK34" si="193">AI34&amp;AJ34</f>
        <v>213</v>
      </c>
      <c r="AM34" s="180" t="str">
        <f>IFERROR(INDEX(Results!P:P,MATCH($AK34,Results!$A:$A,0),1),"")</f>
        <v/>
      </c>
      <c r="AN34" s="182" t="str">
        <f>IFERROR(INDEX(Results!Q:Q,MATCH($AK34,Results!$A:$A,0),1),"")</f>
        <v/>
      </c>
      <c r="AO34" s="183"/>
      <c r="AP34" s="186" t="str">
        <f>IFERROR(INDEX(Results!S:S,MATCH($AK34,Results!$A:$A,0),1),"")</f>
        <v/>
      </c>
      <c r="AQ34" s="118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20"/>
      <c r="BJ34" s="121"/>
      <c r="BK34" s="122"/>
      <c r="BL34" s="123"/>
      <c r="BM34" s="124"/>
      <c r="BN34" s="178"/>
      <c r="BO34" s="178" t="str">
        <f>IFERROR(IF(INDEX(Results!O:O,MATCH($AK34,Results!$A:$A,0),1)=0,"",INDEX(Results!O:O,MATCH($AK34,Results!$A:$A,0),1)),"")</f>
        <v/>
      </c>
      <c r="BQ34">
        <f t="shared" ref="BQ34" si="194">BQ32</f>
        <v>3</v>
      </c>
      <c r="BR34">
        <f t="shared" ref="BR34" si="195">BR32+1</f>
        <v>13</v>
      </c>
      <c r="BS34" t="str">
        <f t="shared" ref="BS34" si="196">BQ34&amp;BR34</f>
        <v>313</v>
      </c>
      <c r="BU34" s="180" t="str">
        <f>IFERROR(INDEX(Results!P:P,MATCH($BS34,Results!$A:$A,0),1),"")</f>
        <v/>
      </c>
      <c r="BV34" s="182" t="str">
        <f>IFERROR(INDEX(Results!Q:Q,MATCH($BS34,Results!$A:$A,0),1),"")</f>
        <v/>
      </c>
      <c r="BW34" s="183"/>
      <c r="BX34" s="186" t="str">
        <f>IFERROR(INDEX(Results!S:S,MATCH($BS34,Results!$A:$A,0),1),"")</f>
        <v/>
      </c>
      <c r="BY34" s="118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19"/>
      <c r="CO34" s="119"/>
      <c r="CP34" s="119"/>
      <c r="CQ34" s="120"/>
      <c r="CR34" s="121"/>
      <c r="CS34" s="122"/>
      <c r="CT34" s="123"/>
      <c r="CU34" s="124"/>
      <c r="CV34" s="178"/>
      <c r="CW34" s="178" t="str">
        <f>IFERROR(IF(INDEX(Results!O:O,MATCH($BS34,Results!$A:$A,0),1)=0,"",INDEX(Results!O:O,MATCH($BS34,Results!$A:$A,0),1)),"")</f>
        <v/>
      </c>
      <c r="CY34">
        <f t="shared" ref="CY34" si="197">CY32</f>
        <v>4</v>
      </c>
      <c r="CZ34">
        <f t="shared" ref="CZ34" si="198">CZ32+1</f>
        <v>13</v>
      </c>
      <c r="DA34" t="str">
        <f t="shared" ref="DA34" si="199">CY34&amp;CZ34</f>
        <v>413</v>
      </c>
      <c r="DC34" s="180">
        <f>IFERROR(INDEX(Results!P:P,MATCH($DA34,Results!$A:$A,0),1),"")</f>
        <v>67</v>
      </c>
      <c r="DD34" s="182" t="str">
        <f>IFERROR(INDEX(Results!Q:Q,MATCH($DA34,Results!$A:$A,0),1),"")</f>
        <v>Elyse Moulynox</v>
      </c>
      <c r="DE34" s="183"/>
      <c r="DF34" s="186" t="str">
        <f>IFERROR(INDEX(Results!S:S,MATCH($DA34,Results!$A:$A,0),1),"")</f>
        <v>Jimboomba</v>
      </c>
      <c r="DG34" s="118"/>
      <c r="DH34" s="119"/>
      <c r="DI34" s="119"/>
      <c r="DJ34" s="119"/>
      <c r="DK34" s="119"/>
      <c r="DL34" s="119"/>
      <c r="DM34" s="119"/>
      <c r="DN34" s="119"/>
      <c r="DO34" s="119"/>
      <c r="DP34" s="119"/>
      <c r="DQ34" s="119"/>
      <c r="DR34" s="119"/>
      <c r="DS34" s="119"/>
      <c r="DT34" s="119"/>
      <c r="DU34" s="119"/>
      <c r="DV34" s="119"/>
      <c r="DW34" s="119"/>
      <c r="DX34" s="119"/>
      <c r="DY34" s="120"/>
      <c r="DZ34" s="121"/>
      <c r="EA34" s="122"/>
      <c r="EB34" s="123"/>
      <c r="EC34" s="124"/>
      <c r="ED34" s="178"/>
      <c r="EE34" s="178" t="str">
        <f>IFERROR(IF(INDEX(Results!O:O,MATCH($DA34,Results!$A:$A,0),1)=0,"",INDEX(Results!O:O,MATCH($DA34,Results!$A:$A,0),1)),"")</f>
        <v/>
      </c>
      <c r="EG34">
        <f t="shared" ref="EG34" si="200">EG32</f>
        <v>5</v>
      </c>
      <c r="EH34">
        <f t="shared" ref="EH34" si="201">EH32+1</f>
        <v>13</v>
      </c>
      <c r="EI34" t="str">
        <f t="shared" ref="EI34" si="202">EG34&amp;EH34</f>
        <v>513</v>
      </c>
      <c r="EK34" s="180">
        <f>IFERROR(INDEX(Results!P:P,MATCH($EI34,Results!$A:$A,0),1),"")</f>
        <v>66</v>
      </c>
      <c r="EL34" s="182" t="str">
        <f>IFERROR(INDEX(Results!Q:Q,MATCH($EI34,Results!$A:$A,0),1),"")</f>
        <v>Cassidy Bowman</v>
      </c>
      <c r="EM34" s="183"/>
      <c r="EN34" s="186" t="str">
        <f>IFERROR(INDEX(Results!S:S,MATCH($EI34,Results!$A:$A,0),1),"")</f>
        <v xml:space="preserve">Redlands </v>
      </c>
      <c r="EO34" s="118"/>
      <c r="EP34" s="119"/>
      <c r="EQ34" s="119"/>
      <c r="ER34" s="119"/>
      <c r="ES34" s="119"/>
      <c r="ET34" s="119"/>
      <c r="EU34" s="119"/>
      <c r="EV34" s="119"/>
      <c r="EW34" s="119"/>
      <c r="EX34" s="119"/>
      <c r="EY34" s="119"/>
      <c r="EZ34" s="119"/>
      <c r="FA34" s="119"/>
      <c r="FB34" s="119"/>
      <c r="FC34" s="119"/>
      <c r="FD34" s="119"/>
      <c r="FE34" s="119"/>
      <c r="FF34" s="119"/>
      <c r="FG34" s="120"/>
      <c r="FH34" s="121"/>
      <c r="FI34" s="122"/>
      <c r="FJ34" s="123"/>
      <c r="FK34" s="124"/>
      <c r="FL34" s="178"/>
      <c r="FM34" s="178" t="str">
        <f>IFERROR(IF(INDEX(Results!O:O,MATCH($EI34,Results!$A:$A,0),1)=0,"",INDEX(Results!O:O,MATCH($EI34,Results!$A:$A,0),1)),"")</f>
        <v/>
      </c>
      <c r="FO34">
        <f t="shared" ref="FO34" si="203">FO32</f>
        <v>6</v>
      </c>
      <c r="FP34">
        <f t="shared" ref="FP34" si="204">FP32+1</f>
        <v>13</v>
      </c>
      <c r="FQ34" t="str">
        <f t="shared" ref="FQ34" si="205">FO34&amp;FP34</f>
        <v>613</v>
      </c>
      <c r="FS34" s="180" t="str">
        <f>IFERROR(INDEX(Results!P:P,MATCH($FQ34,Results!$A:$A,0),1),"")</f>
        <v/>
      </c>
      <c r="FT34" s="182" t="str">
        <f>IFERROR(INDEX(Results!Q:Q,MATCH($FQ34,Results!$A:$A,0),1),"")</f>
        <v/>
      </c>
      <c r="FU34" s="183"/>
      <c r="FV34" s="186" t="str">
        <f>IFERROR(INDEX(Results!S:S,MATCH($FQ34,Results!$A:$A,0),1),"")</f>
        <v/>
      </c>
      <c r="FW34" s="118"/>
      <c r="FX34" s="119"/>
      <c r="FY34" s="119"/>
      <c r="FZ34" s="119"/>
      <c r="GA34" s="119"/>
      <c r="GB34" s="119"/>
      <c r="GC34" s="119"/>
      <c r="GD34" s="119"/>
      <c r="GE34" s="119"/>
      <c r="GF34" s="119"/>
      <c r="GG34" s="119"/>
      <c r="GH34" s="119"/>
      <c r="GI34" s="119"/>
      <c r="GJ34" s="119"/>
      <c r="GK34" s="119"/>
      <c r="GL34" s="119"/>
      <c r="GM34" s="119"/>
      <c r="GN34" s="119"/>
      <c r="GO34" s="120"/>
      <c r="GP34" s="121"/>
      <c r="GQ34" s="122"/>
      <c r="GR34" s="123"/>
      <c r="GS34" s="124"/>
      <c r="GT34" s="178"/>
      <c r="GU34" s="178" t="str">
        <f>IFERROR(IF(INDEX(Results!O:O,MATCH($FQ34,Results!$A:$A,0),1)=0,"",INDEX(Results!O:O,MATCH($FQ34,Results!$A:$A,0),1)),"")</f>
        <v/>
      </c>
      <c r="GW34">
        <f t="shared" ref="GW34" si="206">GW32</f>
        <v>7</v>
      </c>
      <c r="GX34">
        <f t="shared" ref="GX34" si="207">GX32+1</f>
        <v>13</v>
      </c>
      <c r="GY34" t="str">
        <f t="shared" ref="GY34" si="208">GW34&amp;GX34</f>
        <v>713</v>
      </c>
      <c r="HA34" s="180" t="str">
        <f>IFERROR(INDEX(Results!P:P,MATCH($GY34,Results!$A:$A,0),1),"")</f>
        <v/>
      </c>
      <c r="HB34" s="182" t="str">
        <f>IFERROR(INDEX(Results!Q:Q,MATCH($GY34,Results!$A:$A,0),1),"")</f>
        <v/>
      </c>
      <c r="HC34" s="183"/>
      <c r="HD34" s="186" t="str">
        <f>IFERROR(INDEX(Results!S:S,MATCH($GY34,Results!$A:$A,0),1),"")</f>
        <v/>
      </c>
      <c r="HE34" s="118"/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  <c r="HW34" s="120"/>
      <c r="HX34" s="121"/>
      <c r="HY34" s="122"/>
      <c r="HZ34" s="123"/>
      <c r="IA34" s="124"/>
      <c r="IB34" s="178"/>
      <c r="IC34" s="178" t="str">
        <f>IFERROR(IF(INDEX(Results!O:O,MATCH($GY34,Results!$A:$A,0),1)=0,"",INDEX(Results!O:O,MATCH($GY34,Results!$A:$A,0),1)),"")</f>
        <v/>
      </c>
      <c r="IE34">
        <f t="shared" ref="IE34" si="209">IE32</f>
        <v>8</v>
      </c>
      <c r="IF34">
        <f t="shared" ref="IF34" si="210">IF32+1</f>
        <v>13</v>
      </c>
      <c r="IG34" t="str">
        <f t="shared" ref="IG34" si="211">IE34&amp;IF34</f>
        <v>813</v>
      </c>
      <c r="II34" s="180" t="str">
        <f>IFERROR(INDEX(Results!P:P,MATCH($IG34,Results!$A:$A,0),1),"")</f>
        <v/>
      </c>
      <c r="IJ34" s="182" t="str">
        <f>IFERROR(INDEX(Results!Q:Q,MATCH($IG34,Results!$A:$A,0),1),"")</f>
        <v/>
      </c>
      <c r="IK34" s="183"/>
      <c r="IL34" s="186" t="str">
        <f>IFERROR(INDEX(Results!S:S,MATCH($IG34,Results!$A:$A,0),1),"")</f>
        <v/>
      </c>
      <c r="IM34" s="118"/>
      <c r="IN34" s="119"/>
      <c r="IO34" s="119"/>
      <c r="IP34" s="119"/>
      <c r="IQ34" s="119"/>
      <c r="IR34" s="119"/>
      <c r="IS34" s="119"/>
      <c r="IT34" s="119"/>
      <c r="IU34" s="119"/>
      <c r="IV34" s="119"/>
      <c r="IW34" s="119"/>
      <c r="IX34" s="119"/>
      <c r="IY34" s="119"/>
      <c r="IZ34" s="119"/>
      <c r="JA34" s="119"/>
      <c r="JB34" s="119"/>
      <c r="JC34" s="119"/>
      <c r="JD34" s="119"/>
      <c r="JE34" s="120"/>
      <c r="JF34" s="121"/>
      <c r="JG34" s="122"/>
      <c r="JH34" s="123"/>
      <c r="JI34" s="124"/>
      <c r="JJ34" s="178"/>
      <c r="JK34" s="178" t="str">
        <f>IFERROR(IF(INDEX(Results!O:O,MATCH($IG34,Results!$A:$A,0),1)=0,"",INDEX(Results!O:O,MATCH($IG34,Results!$A:$A,0),1)),"")</f>
        <v/>
      </c>
      <c r="JM34">
        <f t="shared" ref="JM34" si="212">JM32</f>
        <v>9</v>
      </c>
      <c r="JN34">
        <f t="shared" ref="JN34" si="213">JN32+1</f>
        <v>13</v>
      </c>
      <c r="JO34" t="str">
        <f t="shared" ref="JO34" si="214">JM34&amp;JN34</f>
        <v>913</v>
      </c>
      <c r="JQ34" s="180" t="str">
        <f>IFERROR(INDEX(Results!P:P,MATCH($JO34,Results!$A:$A,0),1),"")</f>
        <v/>
      </c>
      <c r="JR34" s="182" t="str">
        <f>IFERROR(INDEX(Results!Q:Q,MATCH($JO34,Results!$A:$A,0),1),"")</f>
        <v/>
      </c>
      <c r="JS34" s="183"/>
      <c r="JT34" s="186" t="str">
        <f>IFERROR(INDEX(Results!S:S,MATCH($JO34,Results!$A:$A,0),1),"")</f>
        <v/>
      </c>
      <c r="JU34" s="118"/>
      <c r="JV34" s="119"/>
      <c r="JW34" s="119"/>
      <c r="JX34" s="119"/>
      <c r="JY34" s="119"/>
      <c r="JZ34" s="119"/>
      <c r="KA34" s="119"/>
      <c r="KB34" s="119"/>
      <c r="KC34" s="119"/>
      <c r="KD34" s="119"/>
      <c r="KE34" s="119"/>
      <c r="KF34" s="119"/>
      <c r="KG34" s="119"/>
      <c r="KH34" s="119"/>
      <c r="KI34" s="119"/>
      <c r="KJ34" s="119"/>
      <c r="KK34" s="119"/>
      <c r="KL34" s="119"/>
      <c r="KM34" s="120"/>
      <c r="KN34" s="121"/>
      <c r="KO34" s="122"/>
      <c r="KP34" s="123"/>
      <c r="KQ34" s="124"/>
      <c r="KR34" s="178"/>
      <c r="KS34" s="178" t="str">
        <f>IFERROR(IF(INDEX(Results!O:O,MATCH($JO34,Results!$A:$A,0),1)=0,"",INDEX(Results!O:O,MATCH($JO34,Results!$A:$A,0),1)),"")</f>
        <v/>
      </c>
      <c r="KU34">
        <f t="shared" ref="KU34" si="215">KU32</f>
        <v>10</v>
      </c>
      <c r="KV34">
        <f t="shared" ref="KV34" si="216">KV32+1</f>
        <v>13</v>
      </c>
      <c r="KW34" t="str">
        <f t="shared" ref="KW34" si="217">KU34&amp;KV34</f>
        <v>1013</v>
      </c>
      <c r="KY34" s="180" t="str">
        <f>IFERROR(INDEX(Results!P:P,MATCH($KW34,Results!$A:$A,0),1),"")</f>
        <v/>
      </c>
      <c r="KZ34" s="182" t="str">
        <f>IFERROR(INDEX(Results!Q:Q,MATCH($KW34,Results!$A:$A,0),1),"")</f>
        <v/>
      </c>
      <c r="LA34" s="183"/>
      <c r="LB34" s="186" t="str">
        <f>IFERROR(INDEX(Results!S:S,MATCH($KW34,Results!$A:$A,0),1),"")</f>
        <v/>
      </c>
      <c r="LC34" s="118"/>
      <c r="LD34" s="119"/>
      <c r="LE34" s="119"/>
      <c r="LF34" s="119"/>
      <c r="LG34" s="119"/>
      <c r="LH34" s="119"/>
      <c r="LI34" s="119"/>
      <c r="LJ34" s="119"/>
      <c r="LK34" s="119"/>
      <c r="LL34" s="119"/>
      <c r="LM34" s="119"/>
      <c r="LN34" s="119"/>
      <c r="LO34" s="119"/>
      <c r="LP34" s="119"/>
      <c r="LQ34" s="119"/>
      <c r="LR34" s="119"/>
      <c r="LS34" s="119"/>
      <c r="LT34" s="119"/>
      <c r="LU34" s="120"/>
      <c r="LV34" s="121"/>
      <c r="LW34" s="122"/>
      <c r="LX34" s="123"/>
      <c r="LY34" s="124"/>
      <c r="LZ34" s="178"/>
      <c r="MA34" s="178" t="str">
        <f>IFERROR(IF(INDEX(Results!O:O,MATCH($KW34,Results!$A:$A,0),1)=0,"",INDEX(Results!O:O,MATCH($KW34,Results!$A:$A,0),1)),"")</f>
        <v/>
      </c>
      <c r="MC34">
        <f t="shared" ref="MC34" si="218">MC32</f>
        <v>11</v>
      </c>
      <c r="MD34">
        <f t="shared" ref="MD34" si="219">MD32+1</f>
        <v>13</v>
      </c>
      <c r="ME34" t="str">
        <f t="shared" ref="ME34" si="220">MC34&amp;MD34</f>
        <v>1113</v>
      </c>
      <c r="MG34" s="180" t="str">
        <f>IFERROR(INDEX(Results!P:P,MATCH($ME34,Results!$A:$A,0),1),"")</f>
        <v/>
      </c>
      <c r="MH34" s="182" t="str">
        <f>IFERROR(INDEX(Results!Q:Q,MATCH($ME34,Results!$A:$A,0),1),"")</f>
        <v/>
      </c>
      <c r="MI34" s="183"/>
      <c r="MJ34" s="186" t="str">
        <f>IFERROR(INDEX(Results!S:S,MATCH($ME34,Results!$A:$A,0),1),"")</f>
        <v/>
      </c>
      <c r="MK34" s="118"/>
      <c r="ML34" s="119"/>
      <c r="MM34" s="119"/>
      <c r="MN34" s="119"/>
      <c r="MO34" s="119"/>
      <c r="MP34" s="119"/>
      <c r="MQ34" s="119"/>
      <c r="MR34" s="119"/>
      <c r="MS34" s="119"/>
      <c r="MT34" s="119"/>
      <c r="MU34" s="119"/>
      <c r="MV34" s="119"/>
      <c r="MW34" s="119"/>
      <c r="MX34" s="119"/>
      <c r="MY34" s="119"/>
      <c r="MZ34" s="119"/>
      <c r="NA34" s="119"/>
      <c r="NB34" s="119"/>
      <c r="NC34" s="120"/>
      <c r="ND34" s="121"/>
      <c r="NE34" s="122"/>
      <c r="NF34" s="123"/>
      <c r="NG34" s="124"/>
      <c r="NH34" s="178"/>
      <c r="NI34" s="178" t="str">
        <f>IFERROR(IF(INDEX(Results!O:O,MATCH($ME34,Results!$A:$A,0),1)=0,"",INDEX(Results!O:O,MATCH($ME34,Results!$A:$A,0),1)),"")</f>
        <v/>
      </c>
      <c r="NK34">
        <f t="shared" ref="NK34" si="221">NK32</f>
        <v>12</v>
      </c>
      <c r="NL34">
        <f t="shared" ref="NL34" si="222">NL32+1</f>
        <v>13</v>
      </c>
      <c r="NM34" t="str">
        <f t="shared" ref="NM34" si="223">NK34&amp;NL34</f>
        <v>1213</v>
      </c>
      <c r="NO34" s="180">
        <f>IFERROR(INDEX(Results!P:P,MATCH($NM34,Results!$A:$A,0),1),"")</f>
        <v>63</v>
      </c>
      <c r="NP34" s="182" t="str">
        <f>IFERROR(INDEX(Results!Q:Q,MATCH($NM34,Results!$A:$A,0),1),"")</f>
        <v>Maya Boreham</v>
      </c>
      <c r="NQ34" s="183"/>
      <c r="NR34" s="186" t="str">
        <f>IFERROR(INDEX(Results!S:S,MATCH($NM34,Results!$A:$A,0),1),"")</f>
        <v xml:space="preserve">Redlands </v>
      </c>
      <c r="NS34" s="118"/>
      <c r="NT34" s="119"/>
      <c r="NU34" s="119"/>
      <c r="NV34" s="119"/>
      <c r="NW34" s="119"/>
      <c r="NX34" s="119"/>
      <c r="NY34" s="119"/>
      <c r="NZ34" s="119"/>
      <c r="OA34" s="119"/>
      <c r="OB34" s="119"/>
      <c r="OC34" s="119"/>
      <c r="OD34" s="119"/>
      <c r="OE34" s="119"/>
      <c r="OF34" s="119"/>
      <c r="OG34" s="119"/>
      <c r="OH34" s="119"/>
      <c r="OI34" s="119"/>
      <c r="OJ34" s="119"/>
      <c r="OK34" s="120"/>
      <c r="OL34" s="121"/>
      <c r="OM34" s="122"/>
      <c r="ON34" s="123"/>
      <c r="OO34" s="124"/>
      <c r="OP34" s="178"/>
      <c r="OQ34" s="178" t="str">
        <f>IFERROR(IF(INDEX(Results!O:O,MATCH($NM34,Results!$A:$A,0),1)=0,"",INDEX(Results!O:O,MATCH($NM34,Results!$A:$A,0),1)),"")</f>
        <v/>
      </c>
    </row>
    <row r="35" spans="1:407" ht="24" customHeight="1" x14ac:dyDescent="0.25">
      <c r="E35" s="181"/>
      <c r="F35" s="184"/>
      <c r="G35" s="185"/>
      <c r="H35" s="187"/>
      <c r="I35" s="118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20"/>
      <c r="AB35" s="121"/>
      <c r="AC35" s="122"/>
      <c r="AD35" s="123"/>
      <c r="AE35" s="124"/>
      <c r="AF35" s="179"/>
      <c r="AG35" s="179"/>
      <c r="AM35" s="181"/>
      <c r="AN35" s="184"/>
      <c r="AO35" s="185"/>
      <c r="AP35" s="187"/>
      <c r="AQ35" s="118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20"/>
      <c r="BJ35" s="121"/>
      <c r="BK35" s="122"/>
      <c r="BL35" s="123"/>
      <c r="BM35" s="124"/>
      <c r="BN35" s="179"/>
      <c r="BO35" s="179"/>
      <c r="BU35" s="181" t="str">
        <f>IFERROR(INDEX(Results!P:P,MATCH($BS35,Results!$A:$A,0),1),"")</f>
        <v/>
      </c>
      <c r="BV35" s="184" t="str">
        <f>IFERROR(INDEX(Results!Q:Q,MATCH($BS35,Results!$A:$A,0),1),"")</f>
        <v/>
      </c>
      <c r="BW35" s="185"/>
      <c r="BX35" s="187" t="str">
        <f>IFERROR(INDEX(Results!S:S,MATCH($BS35,Results!$A:$A,0),1),"")</f>
        <v/>
      </c>
      <c r="BY35" s="118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20"/>
      <c r="CR35" s="121"/>
      <c r="CS35" s="122"/>
      <c r="CT35" s="123"/>
      <c r="CU35" s="124"/>
      <c r="CV35" s="179"/>
      <c r="CW35" s="179" t="str">
        <f>IFERROR(IF(INDEX(Results!O:O,MATCH($BS35,Results!$A:$A,0),1)=0,"",INDEX(Results!O:O,MATCH($BS35,Results!$A:$A,0),1)),"")</f>
        <v/>
      </c>
      <c r="DC35" s="181" t="str">
        <f>IFERROR(INDEX(Results!P:P,MATCH($DA35,Results!$A:$A,0),1),"")</f>
        <v/>
      </c>
      <c r="DD35" s="184" t="str">
        <f>IFERROR(INDEX(Results!Q:Q,MATCH($DA35,Results!$A:$A,0),1),"")</f>
        <v/>
      </c>
      <c r="DE35" s="185"/>
      <c r="DF35" s="187" t="str">
        <f>IFERROR(INDEX(Results!S:S,MATCH($DA35,Results!$A:$A,0),1),"")</f>
        <v/>
      </c>
      <c r="DG35" s="118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20"/>
      <c r="DZ35" s="121"/>
      <c r="EA35" s="122"/>
      <c r="EB35" s="123"/>
      <c r="EC35" s="124"/>
      <c r="ED35" s="179"/>
      <c r="EE35" s="179" t="str">
        <f>IFERROR(IF(INDEX(Results!O:O,MATCH($DA35,Results!$A:$A,0),1)=0,"",INDEX(Results!O:O,MATCH($DA35,Results!$A:$A,0),1)),"")</f>
        <v/>
      </c>
      <c r="EK35" s="181" t="str">
        <f>IFERROR(INDEX(Results!P:P,MATCH($EI35,Results!$A:$A,0),1),"")</f>
        <v/>
      </c>
      <c r="EL35" s="184" t="str">
        <f>IFERROR(INDEX(Results!Q:Q,MATCH($EI35,Results!$A:$A,0),1),"")</f>
        <v/>
      </c>
      <c r="EM35" s="185"/>
      <c r="EN35" s="187" t="str">
        <f>IFERROR(INDEX(Results!S:S,MATCH($EI35,Results!$A:$A,0),1),"")</f>
        <v/>
      </c>
      <c r="EO35" s="118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119"/>
      <c r="FA35" s="119"/>
      <c r="FB35" s="119"/>
      <c r="FC35" s="119"/>
      <c r="FD35" s="119"/>
      <c r="FE35" s="119"/>
      <c r="FF35" s="119"/>
      <c r="FG35" s="120"/>
      <c r="FH35" s="121"/>
      <c r="FI35" s="122"/>
      <c r="FJ35" s="123"/>
      <c r="FK35" s="124"/>
      <c r="FL35" s="179"/>
      <c r="FM35" s="179" t="str">
        <f>IFERROR(IF(INDEX(Results!O:O,MATCH($EI35,Results!$A:$A,0),1)=0,"",INDEX(Results!O:O,MATCH($EI35,Results!$A:$A,0),1)),"")</f>
        <v/>
      </c>
      <c r="FS35" s="181" t="str">
        <f>IFERROR(INDEX(Results!P:P,MATCH($FQ35,Results!$A:$A,0),1),"")</f>
        <v/>
      </c>
      <c r="FT35" s="184" t="str">
        <f>IFERROR(INDEX(Results!Q:Q,MATCH($FQ35,Results!$A:$A,0),1),"")</f>
        <v/>
      </c>
      <c r="FU35" s="185"/>
      <c r="FV35" s="187" t="str">
        <f>IFERROR(INDEX(Results!S:S,MATCH($FQ35,Results!$A:$A,0),1),"")</f>
        <v/>
      </c>
      <c r="FW35" s="118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119"/>
      <c r="GL35" s="119"/>
      <c r="GM35" s="119"/>
      <c r="GN35" s="119"/>
      <c r="GO35" s="120"/>
      <c r="GP35" s="121"/>
      <c r="GQ35" s="122"/>
      <c r="GR35" s="123"/>
      <c r="GS35" s="124"/>
      <c r="GT35" s="179"/>
      <c r="GU35" s="179" t="str">
        <f>IFERROR(IF(INDEX(Results!O:O,MATCH($FQ35,Results!$A:$A,0),1)=0,"",INDEX(Results!O:O,MATCH($FQ35,Results!$A:$A,0),1)),"")</f>
        <v/>
      </c>
      <c r="HA35" s="181" t="str">
        <f>IFERROR(INDEX(Results!P:P,MATCH($GY35,Results!$A:$A,0),1),"")</f>
        <v/>
      </c>
      <c r="HB35" s="184" t="str">
        <f>IFERROR(INDEX(Results!Q:Q,MATCH($GY35,Results!$A:$A,0),1),"")</f>
        <v/>
      </c>
      <c r="HC35" s="185"/>
      <c r="HD35" s="187" t="str">
        <f>IFERROR(INDEX(Results!S:S,MATCH($GY35,Results!$A:$A,0),1),"")</f>
        <v/>
      </c>
      <c r="HE35" s="118"/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  <c r="HW35" s="120"/>
      <c r="HX35" s="121"/>
      <c r="HY35" s="122"/>
      <c r="HZ35" s="123"/>
      <c r="IA35" s="124"/>
      <c r="IB35" s="179"/>
      <c r="IC35" s="179" t="str">
        <f>IFERROR(IF(INDEX(Results!O:O,MATCH($GY35,Results!$A:$A,0),1)=0,"",INDEX(Results!O:O,MATCH($GY35,Results!$A:$A,0),1)),"")</f>
        <v/>
      </c>
      <c r="II35" s="181" t="str">
        <f>IFERROR(INDEX(Results!P:P,MATCH($IG35,Results!$A:$A,0),1),"")</f>
        <v/>
      </c>
      <c r="IJ35" s="184" t="str">
        <f>IFERROR(INDEX(Results!Q:Q,MATCH($IG35,Results!$A:$A,0),1),"")</f>
        <v/>
      </c>
      <c r="IK35" s="185"/>
      <c r="IL35" s="187" t="str">
        <f>IFERROR(INDEX(Results!S:S,MATCH($IG35,Results!$A:$A,0),1),"")</f>
        <v/>
      </c>
      <c r="IM35" s="118"/>
      <c r="IN35" s="119"/>
      <c r="IO35" s="119"/>
      <c r="IP35" s="119"/>
      <c r="IQ35" s="119"/>
      <c r="IR35" s="119"/>
      <c r="IS35" s="119"/>
      <c r="IT35" s="119"/>
      <c r="IU35" s="119"/>
      <c r="IV35" s="119"/>
      <c r="IW35" s="119"/>
      <c r="IX35" s="119"/>
      <c r="IY35" s="119"/>
      <c r="IZ35" s="119"/>
      <c r="JA35" s="119"/>
      <c r="JB35" s="119"/>
      <c r="JC35" s="119"/>
      <c r="JD35" s="119"/>
      <c r="JE35" s="120"/>
      <c r="JF35" s="121"/>
      <c r="JG35" s="122"/>
      <c r="JH35" s="123"/>
      <c r="JI35" s="124"/>
      <c r="JJ35" s="179"/>
      <c r="JK35" s="179" t="str">
        <f>IFERROR(IF(INDEX(Results!O:O,MATCH($IG35,Results!$A:$A,0),1)=0,"",INDEX(Results!O:O,MATCH($IG35,Results!$A:$A,0),1)),"")</f>
        <v/>
      </c>
      <c r="JQ35" s="181" t="str">
        <f>IFERROR(INDEX(Results!P:P,MATCH($JO35,Results!$A:$A,0),1),"")</f>
        <v/>
      </c>
      <c r="JR35" s="184" t="str">
        <f>IFERROR(INDEX(Results!Q:Q,MATCH($JO35,Results!$A:$A,0),1),"")</f>
        <v/>
      </c>
      <c r="JS35" s="185"/>
      <c r="JT35" s="187" t="str">
        <f>IFERROR(INDEX(Results!S:S,MATCH($JO35,Results!$A:$A,0),1),"")</f>
        <v/>
      </c>
      <c r="JU35" s="118"/>
      <c r="JV35" s="119"/>
      <c r="JW35" s="119"/>
      <c r="JX35" s="119"/>
      <c r="JY35" s="119"/>
      <c r="JZ35" s="119"/>
      <c r="KA35" s="119"/>
      <c r="KB35" s="119"/>
      <c r="KC35" s="119"/>
      <c r="KD35" s="119"/>
      <c r="KE35" s="119"/>
      <c r="KF35" s="119"/>
      <c r="KG35" s="119"/>
      <c r="KH35" s="119"/>
      <c r="KI35" s="119"/>
      <c r="KJ35" s="119"/>
      <c r="KK35" s="119"/>
      <c r="KL35" s="119"/>
      <c r="KM35" s="120"/>
      <c r="KN35" s="121"/>
      <c r="KO35" s="122"/>
      <c r="KP35" s="123"/>
      <c r="KQ35" s="124"/>
      <c r="KR35" s="179"/>
      <c r="KS35" s="179" t="str">
        <f>IFERROR(IF(INDEX(Results!O:O,MATCH($JO35,Results!$A:$A,0),1)=0,"",INDEX(Results!O:O,MATCH($JO35,Results!$A:$A,0),1)),"")</f>
        <v/>
      </c>
      <c r="KY35" s="181" t="str">
        <f>IFERROR(INDEX(Results!P:P,MATCH($KW35,Results!$A:$A,0),1),"")</f>
        <v/>
      </c>
      <c r="KZ35" s="184" t="str">
        <f>IFERROR(INDEX(Results!Q:Q,MATCH($KW35,Results!$A:$A,0),1),"")</f>
        <v/>
      </c>
      <c r="LA35" s="185"/>
      <c r="LB35" s="187" t="str">
        <f>IFERROR(INDEX(Results!S:S,MATCH($KW35,Results!$A:$A,0),1),"")</f>
        <v/>
      </c>
      <c r="LC35" s="118"/>
      <c r="LD35" s="119"/>
      <c r="LE35" s="119"/>
      <c r="LF35" s="119"/>
      <c r="LG35" s="119"/>
      <c r="LH35" s="119"/>
      <c r="LI35" s="119"/>
      <c r="LJ35" s="119"/>
      <c r="LK35" s="119"/>
      <c r="LL35" s="119"/>
      <c r="LM35" s="119"/>
      <c r="LN35" s="119"/>
      <c r="LO35" s="119"/>
      <c r="LP35" s="119"/>
      <c r="LQ35" s="119"/>
      <c r="LR35" s="119"/>
      <c r="LS35" s="119"/>
      <c r="LT35" s="119"/>
      <c r="LU35" s="120"/>
      <c r="LV35" s="121"/>
      <c r="LW35" s="122"/>
      <c r="LX35" s="123"/>
      <c r="LY35" s="124"/>
      <c r="LZ35" s="179"/>
      <c r="MA35" s="179" t="str">
        <f>IFERROR(IF(INDEX(Results!O:O,MATCH($KW35,Results!$A:$A,0),1)=0,"",INDEX(Results!O:O,MATCH($KW35,Results!$A:$A,0),1)),"")</f>
        <v/>
      </c>
      <c r="MG35" s="181" t="str">
        <f>IFERROR(INDEX(Results!P:P,MATCH($ME35,Results!$A:$A,0),1),"")</f>
        <v/>
      </c>
      <c r="MH35" s="184" t="str">
        <f>IFERROR(INDEX(Results!Q:Q,MATCH($ME35,Results!$A:$A,0),1),"")</f>
        <v/>
      </c>
      <c r="MI35" s="185"/>
      <c r="MJ35" s="187" t="str">
        <f>IFERROR(INDEX(Results!S:S,MATCH($ME35,Results!$A:$A,0),1),"")</f>
        <v/>
      </c>
      <c r="MK35" s="118"/>
      <c r="ML35" s="119"/>
      <c r="MM35" s="119"/>
      <c r="MN35" s="119"/>
      <c r="MO35" s="119"/>
      <c r="MP35" s="119"/>
      <c r="MQ35" s="119"/>
      <c r="MR35" s="119"/>
      <c r="MS35" s="119"/>
      <c r="MT35" s="119"/>
      <c r="MU35" s="119"/>
      <c r="MV35" s="119"/>
      <c r="MW35" s="119"/>
      <c r="MX35" s="119"/>
      <c r="MY35" s="119"/>
      <c r="MZ35" s="119"/>
      <c r="NA35" s="119"/>
      <c r="NB35" s="119"/>
      <c r="NC35" s="120"/>
      <c r="ND35" s="121"/>
      <c r="NE35" s="122"/>
      <c r="NF35" s="123"/>
      <c r="NG35" s="124"/>
      <c r="NH35" s="179"/>
      <c r="NI35" s="179" t="str">
        <f>IFERROR(IF(INDEX(Results!O:O,MATCH($ME35,Results!$A:$A,0),1)=0,"",INDEX(Results!O:O,MATCH($ME35,Results!$A:$A,0),1)),"")</f>
        <v/>
      </c>
      <c r="NO35" s="181" t="str">
        <f>IFERROR(INDEX(Results!P:P,MATCH($NM35,Results!$A:$A,0),1),"")</f>
        <v/>
      </c>
      <c r="NP35" s="184" t="str">
        <f>IFERROR(INDEX(Results!Q:Q,MATCH($NM35,Results!$A:$A,0),1),"")</f>
        <v/>
      </c>
      <c r="NQ35" s="185"/>
      <c r="NR35" s="187" t="str">
        <f>IFERROR(INDEX(Results!S:S,MATCH($NM35,Results!$A:$A,0),1),"")</f>
        <v/>
      </c>
      <c r="NS35" s="118"/>
      <c r="NT35" s="119"/>
      <c r="NU35" s="119"/>
      <c r="NV35" s="119"/>
      <c r="NW35" s="119"/>
      <c r="NX35" s="119"/>
      <c r="NY35" s="119"/>
      <c r="NZ35" s="119"/>
      <c r="OA35" s="119"/>
      <c r="OB35" s="119"/>
      <c r="OC35" s="119"/>
      <c r="OD35" s="119"/>
      <c r="OE35" s="119"/>
      <c r="OF35" s="119"/>
      <c r="OG35" s="119"/>
      <c r="OH35" s="119"/>
      <c r="OI35" s="119"/>
      <c r="OJ35" s="119"/>
      <c r="OK35" s="120"/>
      <c r="OL35" s="121"/>
      <c r="OM35" s="122"/>
      <c r="ON35" s="123"/>
      <c r="OO35" s="124"/>
      <c r="OP35" s="179"/>
      <c r="OQ35" s="179" t="str">
        <f>IFERROR(IF(INDEX(Results!O:O,MATCH($NM35,Results!$A:$A,0),1)=0,"",INDEX(Results!O:O,MATCH($NM35,Results!$A:$A,0),1)),"")</f>
        <v/>
      </c>
    </row>
    <row r="36" spans="1:407" ht="24" customHeight="1" x14ac:dyDescent="0.25">
      <c r="E36" s="180" t="str">
        <f>IFERROR(INDEX(Results!P:P,MATCH($C36,Results!$A:$A,0),1),"")</f>
        <v/>
      </c>
      <c r="F36" s="182" t="str">
        <f>IFERROR(INDEX(Results!Q:Q,MATCH($C36,Results!$A:$A,0),1),"")</f>
        <v/>
      </c>
      <c r="G36" s="183"/>
      <c r="H36" s="186" t="str">
        <f>IFERROR(INDEX(Results!S:S,MATCH($C36,Results!$A:$A,0),1),"")</f>
        <v/>
      </c>
      <c r="I36" s="118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20"/>
      <c r="AB36" s="121"/>
      <c r="AC36" s="122"/>
      <c r="AD36" s="123"/>
      <c r="AE36" s="124"/>
      <c r="AF36" s="178"/>
      <c r="AG36" s="178" t="str">
        <f>IFERROR(IF(INDEX(Results!O:O,MATCH($C36,Results!$A:$A,0),1)=0,"",INDEX(Results!O:O,MATCH($C36,Results!$A:$A,0),1)),"")</f>
        <v/>
      </c>
      <c r="AI36">
        <f t="shared" ref="AI36" si="224">AI34</f>
        <v>2</v>
      </c>
      <c r="AJ36">
        <f t="shared" ref="AJ36" si="225">AJ34+1</f>
        <v>14</v>
      </c>
      <c r="AK36" t="str">
        <f t="shared" ref="AK36" si="226">AI36&amp;AJ36</f>
        <v>214</v>
      </c>
      <c r="AM36" s="180" t="str">
        <f>IFERROR(INDEX(Results!P:P,MATCH($AK36,Results!$A:$A,0),1),"")</f>
        <v/>
      </c>
      <c r="AN36" s="182" t="str">
        <f>IFERROR(INDEX(Results!Q:Q,MATCH($AK36,Results!$A:$A,0),1),"")</f>
        <v/>
      </c>
      <c r="AO36" s="183"/>
      <c r="AP36" s="186" t="str">
        <f>IFERROR(INDEX(Results!S:S,MATCH($AK36,Results!$A:$A,0),1),"")</f>
        <v/>
      </c>
      <c r="AQ36" s="118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20"/>
      <c r="BJ36" s="121"/>
      <c r="BK36" s="122"/>
      <c r="BL36" s="123"/>
      <c r="BM36" s="124"/>
      <c r="BN36" s="178"/>
      <c r="BO36" s="178" t="str">
        <f>IFERROR(IF(INDEX(Results!O:O,MATCH($AK36,Results!$A:$A,0),1)=0,"",INDEX(Results!O:O,MATCH($AK36,Results!$A:$A,0),1)),"")</f>
        <v/>
      </c>
      <c r="BQ36">
        <f t="shared" ref="BQ36" si="227">BQ34</f>
        <v>3</v>
      </c>
      <c r="BR36">
        <f t="shared" ref="BR36" si="228">BR34+1</f>
        <v>14</v>
      </c>
      <c r="BS36" t="str">
        <f t="shared" ref="BS36" si="229">BQ36&amp;BR36</f>
        <v>314</v>
      </c>
      <c r="BU36" s="180" t="str">
        <f>IFERROR(INDEX(Results!P:P,MATCH($BS36,Results!$A:$A,0),1),"")</f>
        <v/>
      </c>
      <c r="BV36" s="182" t="str">
        <f>IFERROR(INDEX(Results!Q:Q,MATCH($BS36,Results!$A:$A,0),1),"")</f>
        <v/>
      </c>
      <c r="BW36" s="183"/>
      <c r="BX36" s="186" t="str">
        <f>IFERROR(INDEX(Results!S:S,MATCH($BS36,Results!$A:$A,0),1),"")</f>
        <v/>
      </c>
      <c r="BY36" s="118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19"/>
      <c r="CO36" s="119"/>
      <c r="CP36" s="119"/>
      <c r="CQ36" s="120"/>
      <c r="CR36" s="121"/>
      <c r="CS36" s="122"/>
      <c r="CT36" s="123"/>
      <c r="CU36" s="124"/>
      <c r="CV36" s="178"/>
      <c r="CW36" s="178" t="str">
        <f>IFERROR(IF(INDEX(Results!O:O,MATCH($BS36,Results!$A:$A,0),1)=0,"",INDEX(Results!O:O,MATCH($BS36,Results!$A:$A,0),1)),"")</f>
        <v/>
      </c>
      <c r="CY36">
        <f t="shared" ref="CY36" si="230">CY34</f>
        <v>4</v>
      </c>
      <c r="CZ36">
        <f t="shared" ref="CZ36" si="231">CZ34+1</f>
        <v>14</v>
      </c>
      <c r="DA36" t="str">
        <f t="shared" ref="DA36" si="232">CY36&amp;CZ36</f>
        <v>414</v>
      </c>
      <c r="DC36" s="180">
        <f>IFERROR(INDEX(Results!P:P,MATCH($DA36,Results!$A:$A,0),1),"")</f>
        <v>85</v>
      </c>
      <c r="DD36" s="182" t="str">
        <f>IFERROR(INDEX(Results!Q:Q,MATCH($DA36,Results!$A:$A,0),1),"")</f>
        <v>Sarah Daniel</v>
      </c>
      <c r="DE36" s="183"/>
      <c r="DF36" s="186" t="str">
        <f>IFERROR(INDEX(Results!S:S,MATCH($DA36,Results!$A:$A,0),1),"")</f>
        <v>Jimboomba</v>
      </c>
      <c r="DG36" s="118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/>
      <c r="DS36" s="119"/>
      <c r="DT36" s="119"/>
      <c r="DU36" s="119"/>
      <c r="DV36" s="119"/>
      <c r="DW36" s="119"/>
      <c r="DX36" s="119"/>
      <c r="DY36" s="120"/>
      <c r="DZ36" s="121"/>
      <c r="EA36" s="122"/>
      <c r="EB36" s="123"/>
      <c r="EC36" s="124"/>
      <c r="ED36" s="178"/>
      <c r="EE36" s="178" t="str">
        <f>IFERROR(IF(INDEX(Results!O:O,MATCH($DA36,Results!$A:$A,0),1)=0,"",INDEX(Results!O:O,MATCH($DA36,Results!$A:$A,0),1)),"")</f>
        <v>Snr</v>
      </c>
      <c r="EG36">
        <f t="shared" ref="EG36" si="233">EG34</f>
        <v>5</v>
      </c>
      <c r="EH36">
        <f t="shared" ref="EH36" si="234">EH34+1</f>
        <v>14</v>
      </c>
      <c r="EI36" t="str">
        <f t="shared" ref="EI36" si="235">EG36&amp;EH36</f>
        <v>514</v>
      </c>
      <c r="EK36" s="180">
        <f>IFERROR(INDEX(Results!P:P,MATCH($EI36,Results!$A:$A,0),1),"")</f>
        <v>54</v>
      </c>
      <c r="EL36" s="182" t="str">
        <f>IFERROR(INDEX(Results!Q:Q,MATCH($EI36,Results!$A:$A,0),1),"")</f>
        <v>Elesi Gallagher</v>
      </c>
      <c r="EM36" s="183"/>
      <c r="EN36" s="186" t="str">
        <f>IFERROR(INDEX(Results!S:S,MATCH($EI36,Results!$A:$A,0),1),"")</f>
        <v>Moggill</v>
      </c>
      <c r="EO36" s="118"/>
      <c r="EP36" s="119"/>
      <c r="EQ36" s="119"/>
      <c r="ER36" s="119"/>
      <c r="ES36" s="119"/>
      <c r="ET36" s="119"/>
      <c r="EU36" s="119"/>
      <c r="EV36" s="119"/>
      <c r="EW36" s="119"/>
      <c r="EX36" s="119"/>
      <c r="EY36" s="119"/>
      <c r="EZ36" s="119"/>
      <c r="FA36" s="119"/>
      <c r="FB36" s="119"/>
      <c r="FC36" s="119"/>
      <c r="FD36" s="119"/>
      <c r="FE36" s="119"/>
      <c r="FF36" s="119"/>
      <c r="FG36" s="120"/>
      <c r="FH36" s="121"/>
      <c r="FI36" s="122"/>
      <c r="FJ36" s="123"/>
      <c r="FK36" s="124"/>
      <c r="FL36" s="178"/>
      <c r="FM36" s="178" t="str">
        <f>IFERROR(IF(INDEX(Results!O:O,MATCH($EI36,Results!$A:$A,0),1)=0,"",INDEX(Results!O:O,MATCH($EI36,Results!$A:$A,0),1)),"")</f>
        <v/>
      </c>
      <c r="FO36">
        <f t="shared" ref="FO36" si="236">FO34</f>
        <v>6</v>
      </c>
      <c r="FP36">
        <f t="shared" ref="FP36" si="237">FP34+1</f>
        <v>14</v>
      </c>
      <c r="FQ36" t="str">
        <f t="shared" ref="FQ36" si="238">FO36&amp;FP36</f>
        <v>614</v>
      </c>
      <c r="FS36" s="180" t="str">
        <f>IFERROR(INDEX(Results!P:P,MATCH($FQ36,Results!$A:$A,0),1),"")</f>
        <v/>
      </c>
      <c r="FT36" s="182" t="str">
        <f>IFERROR(INDEX(Results!Q:Q,MATCH($FQ36,Results!$A:$A,0),1),"")</f>
        <v/>
      </c>
      <c r="FU36" s="183"/>
      <c r="FV36" s="186" t="str">
        <f>IFERROR(INDEX(Results!S:S,MATCH($FQ36,Results!$A:$A,0),1),"")</f>
        <v/>
      </c>
      <c r="FW36" s="118"/>
      <c r="FX36" s="119"/>
      <c r="FY36" s="119"/>
      <c r="FZ36" s="119"/>
      <c r="GA36" s="119"/>
      <c r="GB36" s="119"/>
      <c r="GC36" s="119"/>
      <c r="GD36" s="119"/>
      <c r="GE36" s="119"/>
      <c r="GF36" s="119"/>
      <c r="GG36" s="119"/>
      <c r="GH36" s="119"/>
      <c r="GI36" s="119"/>
      <c r="GJ36" s="119"/>
      <c r="GK36" s="119"/>
      <c r="GL36" s="119"/>
      <c r="GM36" s="119"/>
      <c r="GN36" s="119"/>
      <c r="GO36" s="120"/>
      <c r="GP36" s="121"/>
      <c r="GQ36" s="122"/>
      <c r="GR36" s="123"/>
      <c r="GS36" s="124"/>
      <c r="GT36" s="178"/>
      <c r="GU36" s="178" t="str">
        <f>IFERROR(IF(INDEX(Results!O:O,MATCH($FQ36,Results!$A:$A,0),1)=0,"",INDEX(Results!O:O,MATCH($FQ36,Results!$A:$A,0),1)),"")</f>
        <v/>
      </c>
      <c r="GW36">
        <f t="shared" ref="GW36" si="239">GW34</f>
        <v>7</v>
      </c>
      <c r="GX36">
        <f t="shared" ref="GX36" si="240">GX34+1</f>
        <v>14</v>
      </c>
      <c r="GY36" t="str">
        <f t="shared" ref="GY36" si="241">GW36&amp;GX36</f>
        <v>714</v>
      </c>
      <c r="HA36" s="180" t="str">
        <f>IFERROR(INDEX(Results!P:P,MATCH($GY36,Results!$A:$A,0),1),"")</f>
        <v/>
      </c>
      <c r="HB36" s="182" t="str">
        <f>IFERROR(INDEX(Results!Q:Q,MATCH($GY36,Results!$A:$A,0),1),"")</f>
        <v/>
      </c>
      <c r="HC36" s="183"/>
      <c r="HD36" s="186" t="str">
        <f>IFERROR(INDEX(Results!S:S,MATCH($GY36,Results!$A:$A,0),1),"")</f>
        <v/>
      </c>
      <c r="HE36" s="118"/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  <c r="HW36" s="120"/>
      <c r="HX36" s="121"/>
      <c r="HY36" s="122"/>
      <c r="HZ36" s="123"/>
      <c r="IA36" s="124"/>
      <c r="IB36" s="178"/>
      <c r="IC36" s="178" t="str">
        <f>IFERROR(IF(INDEX(Results!O:O,MATCH($GY36,Results!$A:$A,0),1)=0,"",INDEX(Results!O:O,MATCH($GY36,Results!$A:$A,0),1)),"")</f>
        <v/>
      </c>
      <c r="IE36">
        <f t="shared" ref="IE36" si="242">IE34</f>
        <v>8</v>
      </c>
      <c r="IF36">
        <f t="shared" ref="IF36" si="243">IF34+1</f>
        <v>14</v>
      </c>
      <c r="IG36" t="str">
        <f t="shared" ref="IG36" si="244">IE36&amp;IF36</f>
        <v>814</v>
      </c>
      <c r="II36" s="180" t="str">
        <f>IFERROR(INDEX(Results!P:P,MATCH($IG36,Results!$A:$A,0),1),"")</f>
        <v/>
      </c>
      <c r="IJ36" s="182" t="str">
        <f>IFERROR(INDEX(Results!Q:Q,MATCH($IG36,Results!$A:$A,0),1),"")</f>
        <v/>
      </c>
      <c r="IK36" s="183"/>
      <c r="IL36" s="186" t="str">
        <f>IFERROR(INDEX(Results!S:S,MATCH($IG36,Results!$A:$A,0),1),"")</f>
        <v/>
      </c>
      <c r="IM36" s="118"/>
      <c r="IN36" s="119"/>
      <c r="IO36" s="119"/>
      <c r="IP36" s="119"/>
      <c r="IQ36" s="119"/>
      <c r="IR36" s="119"/>
      <c r="IS36" s="119"/>
      <c r="IT36" s="119"/>
      <c r="IU36" s="119"/>
      <c r="IV36" s="119"/>
      <c r="IW36" s="119"/>
      <c r="IX36" s="119"/>
      <c r="IY36" s="119"/>
      <c r="IZ36" s="119"/>
      <c r="JA36" s="119"/>
      <c r="JB36" s="119"/>
      <c r="JC36" s="119"/>
      <c r="JD36" s="119"/>
      <c r="JE36" s="120"/>
      <c r="JF36" s="121"/>
      <c r="JG36" s="122"/>
      <c r="JH36" s="123"/>
      <c r="JI36" s="124"/>
      <c r="JJ36" s="178"/>
      <c r="JK36" s="178" t="str">
        <f>IFERROR(IF(INDEX(Results!O:O,MATCH($IG36,Results!$A:$A,0),1)=0,"",INDEX(Results!O:O,MATCH($IG36,Results!$A:$A,0),1)),"")</f>
        <v/>
      </c>
      <c r="JM36">
        <f t="shared" ref="JM36" si="245">JM34</f>
        <v>9</v>
      </c>
      <c r="JN36">
        <f t="shared" ref="JN36" si="246">JN34+1</f>
        <v>14</v>
      </c>
      <c r="JO36" t="str">
        <f t="shared" ref="JO36" si="247">JM36&amp;JN36</f>
        <v>914</v>
      </c>
      <c r="JQ36" s="180" t="str">
        <f>IFERROR(INDEX(Results!P:P,MATCH($JO36,Results!$A:$A,0),1),"")</f>
        <v/>
      </c>
      <c r="JR36" s="182" t="str">
        <f>IFERROR(INDEX(Results!Q:Q,MATCH($JO36,Results!$A:$A,0),1),"")</f>
        <v/>
      </c>
      <c r="JS36" s="183"/>
      <c r="JT36" s="186" t="str">
        <f>IFERROR(INDEX(Results!S:S,MATCH($JO36,Results!$A:$A,0),1),"")</f>
        <v/>
      </c>
      <c r="JU36" s="118"/>
      <c r="JV36" s="119"/>
      <c r="JW36" s="119"/>
      <c r="JX36" s="119"/>
      <c r="JY36" s="119"/>
      <c r="JZ36" s="119"/>
      <c r="KA36" s="119"/>
      <c r="KB36" s="119"/>
      <c r="KC36" s="119"/>
      <c r="KD36" s="119"/>
      <c r="KE36" s="119"/>
      <c r="KF36" s="119"/>
      <c r="KG36" s="119"/>
      <c r="KH36" s="119"/>
      <c r="KI36" s="119"/>
      <c r="KJ36" s="119"/>
      <c r="KK36" s="119"/>
      <c r="KL36" s="119"/>
      <c r="KM36" s="120"/>
      <c r="KN36" s="121"/>
      <c r="KO36" s="122"/>
      <c r="KP36" s="123"/>
      <c r="KQ36" s="124"/>
      <c r="KR36" s="178"/>
      <c r="KS36" s="178" t="str">
        <f>IFERROR(IF(INDEX(Results!O:O,MATCH($JO36,Results!$A:$A,0),1)=0,"",INDEX(Results!O:O,MATCH($JO36,Results!$A:$A,0),1)),"")</f>
        <v/>
      </c>
      <c r="KU36">
        <f t="shared" ref="KU36" si="248">KU34</f>
        <v>10</v>
      </c>
      <c r="KV36">
        <f t="shared" ref="KV36" si="249">KV34+1</f>
        <v>14</v>
      </c>
      <c r="KW36" t="str">
        <f t="shared" ref="KW36" si="250">KU36&amp;KV36</f>
        <v>1014</v>
      </c>
      <c r="KY36" s="180" t="str">
        <f>IFERROR(INDEX(Results!P:P,MATCH($KW36,Results!$A:$A,0),1),"")</f>
        <v/>
      </c>
      <c r="KZ36" s="182" t="str">
        <f>IFERROR(INDEX(Results!Q:Q,MATCH($KW36,Results!$A:$A,0),1),"")</f>
        <v/>
      </c>
      <c r="LA36" s="183"/>
      <c r="LB36" s="186" t="str">
        <f>IFERROR(INDEX(Results!S:S,MATCH($KW36,Results!$A:$A,0),1),"")</f>
        <v/>
      </c>
      <c r="LC36" s="118"/>
      <c r="LD36" s="119"/>
      <c r="LE36" s="119"/>
      <c r="LF36" s="119"/>
      <c r="LG36" s="119"/>
      <c r="LH36" s="119"/>
      <c r="LI36" s="119"/>
      <c r="LJ36" s="119"/>
      <c r="LK36" s="119"/>
      <c r="LL36" s="119"/>
      <c r="LM36" s="119"/>
      <c r="LN36" s="119"/>
      <c r="LO36" s="119"/>
      <c r="LP36" s="119"/>
      <c r="LQ36" s="119"/>
      <c r="LR36" s="119"/>
      <c r="LS36" s="119"/>
      <c r="LT36" s="119"/>
      <c r="LU36" s="120"/>
      <c r="LV36" s="121"/>
      <c r="LW36" s="122"/>
      <c r="LX36" s="123"/>
      <c r="LY36" s="124"/>
      <c r="LZ36" s="178"/>
      <c r="MA36" s="178" t="str">
        <f>IFERROR(IF(INDEX(Results!O:O,MATCH($KW36,Results!$A:$A,0),1)=0,"",INDEX(Results!O:O,MATCH($KW36,Results!$A:$A,0),1)),"")</f>
        <v/>
      </c>
      <c r="MC36">
        <f t="shared" ref="MC36" si="251">MC34</f>
        <v>11</v>
      </c>
      <c r="MD36">
        <f t="shared" ref="MD36" si="252">MD34+1</f>
        <v>14</v>
      </c>
      <c r="ME36" t="str">
        <f t="shared" ref="ME36" si="253">MC36&amp;MD36</f>
        <v>1114</v>
      </c>
      <c r="MG36" s="180" t="str">
        <f>IFERROR(INDEX(Results!P:P,MATCH($ME36,Results!$A:$A,0),1),"")</f>
        <v/>
      </c>
      <c r="MH36" s="182" t="str">
        <f>IFERROR(INDEX(Results!Q:Q,MATCH($ME36,Results!$A:$A,0),1),"")</f>
        <v/>
      </c>
      <c r="MI36" s="183"/>
      <c r="MJ36" s="186" t="str">
        <f>IFERROR(INDEX(Results!S:S,MATCH($ME36,Results!$A:$A,0),1),"")</f>
        <v/>
      </c>
      <c r="MK36" s="118"/>
      <c r="ML36" s="119"/>
      <c r="MM36" s="119"/>
      <c r="MN36" s="119"/>
      <c r="MO36" s="119"/>
      <c r="MP36" s="119"/>
      <c r="MQ36" s="119"/>
      <c r="MR36" s="119"/>
      <c r="MS36" s="119"/>
      <c r="MT36" s="119"/>
      <c r="MU36" s="119"/>
      <c r="MV36" s="119"/>
      <c r="MW36" s="119"/>
      <c r="MX36" s="119"/>
      <c r="MY36" s="119"/>
      <c r="MZ36" s="119"/>
      <c r="NA36" s="119"/>
      <c r="NB36" s="119"/>
      <c r="NC36" s="120"/>
      <c r="ND36" s="121"/>
      <c r="NE36" s="122"/>
      <c r="NF36" s="123"/>
      <c r="NG36" s="124"/>
      <c r="NH36" s="178"/>
      <c r="NI36" s="178" t="str">
        <f>IFERROR(IF(INDEX(Results!O:O,MATCH($ME36,Results!$A:$A,0),1)=0,"",INDEX(Results!O:O,MATCH($ME36,Results!$A:$A,0),1)),"")</f>
        <v/>
      </c>
      <c r="NK36">
        <f t="shared" ref="NK36" si="254">NK34</f>
        <v>12</v>
      </c>
      <c r="NL36">
        <f t="shared" ref="NL36" si="255">NL34+1</f>
        <v>14</v>
      </c>
      <c r="NM36" t="str">
        <f t="shared" ref="NM36" si="256">NK36&amp;NL36</f>
        <v>1214</v>
      </c>
      <c r="NO36" s="180" t="str">
        <f>IFERROR(INDEX(Results!P:P,MATCH($NM36,Results!$A:$A,0),1),"")</f>
        <v/>
      </c>
      <c r="NP36" s="182" t="str">
        <f>IFERROR(INDEX(Results!Q:Q,MATCH($NM36,Results!$A:$A,0),1),"")</f>
        <v/>
      </c>
      <c r="NQ36" s="183"/>
      <c r="NR36" s="186" t="str">
        <f>IFERROR(INDEX(Results!S:S,MATCH($NM36,Results!$A:$A,0),1),"")</f>
        <v/>
      </c>
      <c r="NS36" s="118"/>
      <c r="NT36" s="119"/>
      <c r="NU36" s="119"/>
      <c r="NV36" s="119"/>
      <c r="NW36" s="119"/>
      <c r="NX36" s="119"/>
      <c r="NY36" s="119"/>
      <c r="NZ36" s="119"/>
      <c r="OA36" s="119"/>
      <c r="OB36" s="119"/>
      <c r="OC36" s="119"/>
      <c r="OD36" s="119"/>
      <c r="OE36" s="119"/>
      <c r="OF36" s="119"/>
      <c r="OG36" s="119"/>
      <c r="OH36" s="119"/>
      <c r="OI36" s="119"/>
      <c r="OJ36" s="119"/>
      <c r="OK36" s="120"/>
      <c r="OL36" s="121"/>
      <c r="OM36" s="122"/>
      <c r="ON36" s="123"/>
      <c r="OO36" s="124"/>
      <c r="OP36" s="178"/>
      <c r="OQ36" s="178" t="str">
        <f>IFERROR(IF(INDEX(Results!O:O,MATCH($NM36,Results!$A:$A,0),1)=0,"",INDEX(Results!O:O,MATCH($NM36,Results!$A:$A,0),1)),"")</f>
        <v/>
      </c>
    </row>
    <row r="37" spans="1:407" ht="24" customHeight="1" x14ac:dyDescent="0.25">
      <c r="E37" s="181"/>
      <c r="F37" s="184"/>
      <c r="G37" s="185"/>
      <c r="H37" s="187"/>
      <c r="I37" s="118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20"/>
      <c r="AB37" s="121"/>
      <c r="AC37" s="122"/>
      <c r="AD37" s="123"/>
      <c r="AE37" s="124"/>
      <c r="AF37" s="179"/>
      <c r="AG37" s="179"/>
      <c r="AM37" s="181"/>
      <c r="AN37" s="184"/>
      <c r="AO37" s="185"/>
      <c r="AP37" s="187"/>
      <c r="AQ37" s="118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20"/>
      <c r="BJ37" s="121"/>
      <c r="BK37" s="122"/>
      <c r="BL37" s="123"/>
      <c r="BM37" s="124"/>
      <c r="BN37" s="179"/>
      <c r="BO37" s="179"/>
      <c r="BU37" s="181" t="str">
        <f>IFERROR(INDEX(Results!P:P,MATCH($BS37,Results!$A:$A,0),1),"")</f>
        <v/>
      </c>
      <c r="BV37" s="184" t="str">
        <f>IFERROR(INDEX(Results!Q:Q,MATCH($BS37,Results!$A:$A,0),1),"")</f>
        <v/>
      </c>
      <c r="BW37" s="185"/>
      <c r="BX37" s="187" t="str">
        <f>IFERROR(INDEX(Results!S:S,MATCH($BS37,Results!$A:$A,0),1),"")</f>
        <v/>
      </c>
      <c r="BY37" s="118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20"/>
      <c r="CR37" s="121"/>
      <c r="CS37" s="122"/>
      <c r="CT37" s="123"/>
      <c r="CU37" s="124"/>
      <c r="CV37" s="179"/>
      <c r="CW37" s="179" t="str">
        <f>IFERROR(IF(INDEX(Results!O:O,MATCH($BS37,Results!$A:$A,0),1)=0,"",INDEX(Results!O:O,MATCH($BS37,Results!$A:$A,0),1)),"")</f>
        <v/>
      </c>
      <c r="DC37" s="181" t="str">
        <f>IFERROR(INDEX(Results!P:P,MATCH($DA37,Results!$A:$A,0),1),"")</f>
        <v/>
      </c>
      <c r="DD37" s="184" t="str">
        <f>IFERROR(INDEX(Results!Q:Q,MATCH($DA37,Results!$A:$A,0),1),"")</f>
        <v/>
      </c>
      <c r="DE37" s="185"/>
      <c r="DF37" s="187" t="str">
        <f>IFERROR(INDEX(Results!S:S,MATCH($DA37,Results!$A:$A,0),1),"")</f>
        <v/>
      </c>
      <c r="DG37" s="118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20"/>
      <c r="DZ37" s="121"/>
      <c r="EA37" s="122"/>
      <c r="EB37" s="123"/>
      <c r="EC37" s="124"/>
      <c r="ED37" s="179"/>
      <c r="EE37" s="179" t="str">
        <f>IFERROR(IF(INDEX(Results!O:O,MATCH($DA37,Results!$A:$A,0),1)=0,"",INDEX(Results!O:O,MATCH($DA37,Results!$A:$A,0),1)),"")</f>
        <v/>
      </c>
      <c r="EK37" s="181" t="str">
        <f>IFERROR(INDEX(Results!P:P,MATCH($EI37,Results!$A:$A,0),1),"")</f>
        <v/>
      </c>
      <c r="EL37" s="184" t="str">
        <f>IFERROR(INDEX(Results!Q:Q,MATCH($EI37,Results!$A:$A,0),1),"")</f>
        <v/>
      </c>
      <c r="EM37" s="185"/>
      <c r="EN37" s="187" t="str">
        <f>IFERROR(INDEX(Results!S:S,MATCH($EI37,Results!$A:$A,0),1),"")</f>
        <v/>
      </c>
      <c r="EO37" s="118"/>
      <c r="EP37" s="119"/>
      <c r="EQ37" s="119"/>
      <c r="ER37" s="119"/>
      <c r="ES37" s="119"/>
      <c r="ET37" s="119"/>
      <c r="EU37" s="119"/>
      <c r="EV37" s="119"/>
      <c r="EW37" s="119"/>
      <c r="EX37" s="119"/>
      <c r="EY37" s="119"/>
      <c r="EZ37" s="119"/>
      <c r="FA37" s="119"/>
      <c r="FB37" s="119"/>
      <c r="FC37" s="119"/>
      <c r="FD37" s="119"/>
      <c r="FE37" s="119"/>
      <c r="FF37" s="119"/>
      <c r="FG37" s="120"/>
      <c r="FH37" s="121"/>
      <c r="FI37" s="122"/>
      <c r="FJ37" s="123"/>
      <c r="FK37" s="124"/>
      <c r="FL37" s="179"/>
      <c r="FM37" s="179" t="str">
        <f>IFERROR(IF(INDEX(Results!O:O,MATCH($EI37,Results!$A:$A,0),1)=0,"",INDEX(Results!O:O,MATCH($EI37,Results!$A:$A,0),1)),"")</f>
        <v/>
      </c>
      <c r="FS37" s="181" t="str">
        <f>IFERROR(INDEX(Results!P:P,MATCH($FQ37,Results!$A:$A,0),1),"")</f>
        <v/>
      </c>
      <c r="FT37" s="184" t="str">
        <f>IFERROR(INDEX(Results!Q:Q,MATCH($FQ37,Results!$A:$A,0),1),"")</f>
        <v/>
      </c>
      <c r="FU37" s="185"/>
      <c r="FV37" s="187" t="str">
        <f>IFERROR(INDEX(Results!S:S,MATCH($FQ37,Results!$A:$A,0),1),"")</f>
        <v/>
      </c>
      <c r="FW37" s="118"/>
      <c r="FX37" s="119"/>
      <c r="FY37" s="119"/>
      <c r="FZ37" s="119"/>
      <c r="GA37" s="119"/>
      <c r="GB37" s="119"/>
      <c r="GC37" s="119"/>
      <c r="GD37" s="119"/>
      <c r="GE37" s="119"/>
      <c r="GF37" s="119"/>
      <c r="GG37" s="119"/>
      <c r="GH37" s="119"/>
      <c r="GI37" s="119"/>
      <c r="GJ37" s="119"/>
      <c r="GK37" s="119"/>
      <c r="GL37" s="119"/>
      <c r="GM37" s="119"/>
      <c r="GN37" s="119"/>
      <c r="GO37" s="120"/>
      <c r="GP37" s="121"/>
      <c r="GQ37" s="122"/>
      <c r="GR37" s="123"/>
      <c r="GS37" s="124"/>
      <c r="GT37" s="179"/>
      <c r="GU37" s="179" t="str">
        <f>IFERROR(IF(INDEX(Results!O:O,MATCH($FQ37,Results!$A:$A,0),1)=0,"",INDEX(Results!O:O,MATCH($FQ37,Results!$A:$A,0),1)),"")</f>
        <v/>
      </c>
      <c r="HA37" s="181" t="str">
        <f>IFERROR(INDEX(Results!P:P,MATCH($GY37,Results!$A:$A,0),1),"")</f>
        <v/>
      </c>
      <c r="HB37" s="184" t="str">
        <f>IFERROR(INDEX(Results!Q:Q,MATCH($GY37,Results!$A:$A,0),1),"")</f>
        <v/>
      </c>
      <c r="HC37" s="185"/>
      <c r="HD37" s="187" t="str">
        <f>IFERROR(INDEX(Results!S:S,MATCH($GY37,Results!$A:$A,0),1),"")</f>
        <v/>
      </c>
      <c r="HE37" s="118"/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  <c r="HW37" s="120"/>
      <c r="HX37" s="121"/>
      <c r="HY37" s="122"/>
      <c r="HZ37" s="123"/>
      <c r="IA37" s="124"/>
      <c r="IB37" s="179"/>
      <c r="IC37" s="179" t="str">
        <f>IFERROR(IF(INDEX(Results!O:O,MATCH($GY37,Results!$A:$A,0),1)=0,"",INDEX(Results!O:O,MATCH($GY37,Results!$A:$A,0),1)),"")</f>
        <v/>
      </c>
      <c r="II37" s="181" t="str">
        <f>IFERROR(INDEX(Results!P:P,MATCH($IG37,Results!$A:$A,0),1),"")</f>
        <v/>
      </c>
      <c r="IJ37" s="184" t="str">
        <f>IFERROR(INDEX(Results!Q:Q,MATCH($IG37,Results!$A:$A,0),1),"")</f>
        <v/>
      </c>
      <c r="IK37" s="185"/>
      <c r="IL37" s="187" t="str">
        <f>IFERROR(INDEX(Results!S:S,MATCH($IG37,Results!$A:$A,0),1),"")</f>
        <v/>
      </c>
      <c r="IM37" s="118"/>
      <c r="IN37" s="119"/>
      <c r="IO37" s="119"/>
      <c r="IP37" s="119"/>
      <c r="IQ37" s="119"/>
      <c r="IR37" s="119"/>
      <c r="IS37" s="119"/>
      <c r="IT37" s="119"/>
      <c r="IU37" s="119"/>
      <c r="IV37" s="119"/>
      <c r="IW37" s="119"/>
      <c r="IX37" s="119"/>
      <c r="IY37" s="119"/>
      <c r="IZ37" s="119"/>
      <c r="JA37" s="119"/>
      <c r="JB37" s="119"/>
      <c r="JC37" s="119"/>
      <c r="JD37" s="119"/>
      <c r="JE37" s="120"/>
      <c r="JF37" s="121"/>
      <c r="JG37" s="122"/>
      <c r="JH37" s="123"/>
      <c r="JI37" s="124"/>
      <c r="JJ37" s="179"/>
      <c r="JK37" s="179" t="str">
        <f>IFERROR(IF(INDEX(Results!O:O,MATCH($IG37,Results!$A:$A,0),1)=0,"",INDEX(Results!O:O,MATCH($IG37,Results!$A:$A,0),1)),"")</f>
        <v/>
      </c>
      <c r="JQ37" s="181" t="str">
        <f>IFERROR(INDEX(Results!P:P,MATCH($JO37,Results!$A:$A,0),1),"")</f>
        <v/>
      </c>
      <c r="JR37" s="184" t="str">
        <f>IFERROR(INDEX(Results!Q:Q,MATCH($JO37,Results!$A:$A,0),1),"")</f>
        <v/>
      </c>
      <c r="JS37" s="185"/>
      <c r="JT37" s="187" t="str">
        <f>IFERROR(INDEX(Results!S:S,MATCH($JO37,Results!$A:$A,0),1),"")</f>
        <v/>
      </c>
      <c r="JU37" s="118"/>
      <c r="JV37" s="119"/>
      <c r="JW37" s="119"/>
      <c r="JX37" s="119"/>
      <c r="JY37" s="119"/>
      <c r="JZ37" s="119"/>
      <c r="KA37" s="119"/>
      <c r="KB37" s="119"/>
      <c r="KC37" s="119"/>
      <c r="KD37" s="119"/>
      <c r="KE37" s="119"/>
      <c r="KF37" s="119"/>
      <c r="KG37" s="119"/>
      <c r="KH37" s="119"/>
      <c r="KI37" s="119"/>
      <c r="KJ37" s="119"/>
      <c r="KK37" s="119"/>
      <c r="KL37" s="119"/>
      <c r="KM37" s="120"/>
      <c r="KN37" s="121"/>
      <c r="KO37" s="122"/>
      <c r="KP37" s="123"/>
      <c r="KQ37" s="124"/>
      <c r="KR37" s="179"/>
      <c r="KS37" s="179" t="str">
        <f>IFERROR(IF(INDEX(Results!O:O,MATCH($JO37,Results!$A:$A,0),1)=0,"",INDEX(Results!O:O,MATCH($JO37,Results!$A:$A,0),1)),"")</f>
        <v/>
      </c>
      <c r="KY37" s="181" t="str">
        <f>IFERROR(INDEX(Results!P:P,MATCH($KW37,Results!$A:$A,0),1),"")</f>
        <v/>
      </c>
      <c r="KZ37" s="184" t="str">
        <f>IFERROR(INDEX(Results!Q:Q,MATCH($KW37,Results!$A:$A,0),1),"")</f>
        <v/>
      </c>
      <c r="LA37" s="185"/>
      <c r="LB37" s="187" t="str">
        <f>IFERROR(INDEX(Results!S:S,MATCH($KW37,Results!$A:$A,0),1),"")</f>
        <v/>
      </c>
      <c r="LC37" s="118"/>
      <c r="LD37" s="119"/>
      <c r="LE37" s="119"/>
      <c r="LF37" s="119"/>
      <c r="LG37" s="119"/>
      <c r="LH37" s="119"/>
      <c r="LI37" s="119"/>
      <c r="LJ37" s="119"/>
      <c r="LK37" s="119"/>
      <c r="LL37" s="119"/>
      <c r="LM37" s="119"/>
      <c r="LN37" s="119"/>
      <c r="LO37" s="119"/>
      <c r="LP37" s="119"/>
      <c r="LQ37" s="119"/>
      <c r="LR37" s="119"/>
      <c r="LS37" s="119"/>
      <c r="LT37" s="119"/>
      <c r="LU37" s="120"/>
      <c r="LV37" s="121"/>
      <c r="LW37" s="122"/>
      <c r="LX37" s="123"/>
      <c r="LY37" s="124"/>
      <c r="LZ37" s="179"/>
      <c r="MA37" s="179" t="str">
        <f>IFERROR(IF(INDEX(Results!O:O,MATCH($KW37,Results!$A:$A,0),1)=0,"",INDEX(Results!O:O,MATCH($KW37,Results!$A:$A,0),1)),"")</f>
        <v/>
      </c>
      <c r="MG37" s="181" t="str">
        <f>IFERROR(INDEX(Results!P:P,MATCH($ME37,Results!$A:$A,0),1),"")</f>
        <v/>
      </c>
      <c r="MH37" s="184" t="str">
        <f>IFERROR(INDEX(Results!Q:Q,MATCH($ME37,Results!$A:$A,0),1),"")</f>
        <v/>
      </c>
      <c r="MI37" s="185"/>
      <c r="MJ37" s="187" t="str">
        <f>IFERROR(INDEX(Results!S:S,MATCH($ME37,Results!$A:$A,0),1),"")</f>
        <v/>
      </c>
      <c r="MK37" s="118"/>
      <c r="ML37" s="119"/>
      <c r="MM37" s="119"/>
      <c r="MN37" s="119"/>
      <c r="MO37" s="119"/>
      <c r="MP37" s="119"/>
      <c r="MQ37" s="119"/>
      <c r="MR37" s="119"/>
      <c r="MS37" s="119"/>
      <c r="MT37" s="119"/>
      <c r="MU37" s="119"/>
      <c r="MV37" s="119"/>
      <c r="MW37" s="119"/>
      <c r="MX37" s="119"/>
      <c r="MY37" s="119"/>
      <c r="MZ37" s="119"/>
      <c r="NA37" s="119"/>
      <c r="NB37" s="119"/>
      <c r="NC37" s="120"/>
      <c r="ND37" s="121"/>
      <c r="NE37" s="122"/>
      <c r="NF37" s="123"/>
      <c r="NG37" s="124"/>
      <c r="NH37" s="179"/>
      <c r="NI37" s="179" t="str">
        <f>IFERROR(IF(INDEX(Results!O:O,MATCH($ME37,Results!$A:$A,0),1)=0,"",INDEX(Results!O:O,MATCH($ME37,Results!$A:$A,0),1)),"")</f>
        <v/>
      </c>
      <c r="NO37" s="181" t="str">
        <f>IFERROR(INDEX(Results!P:P,MATCH($NM37,Results!$A:$A,0),1),"")</f>
        <v/>
      </c>
      <c r="NP37" s="184" t="str">
        <f>IFERROR(INDEX(Results!Q:Q,MATCH($NM37,Results!$A:$A,0),1),"")</f>
        <v/>
      </c>
      <c r="NQ37" s="185"/>
      <c r="NR37" s="187" t="str">
        <f>IFERROR(INDEX(Results!S:S,MATCH($NM37,Results!$A:$A,0),1),"")</f>
        <v/>
      </c>
      <c r="NS37" s="118"/>
      <c r="NT37" s="119"/>
      <c r="NU37" s="119"/>
      <c r="NV37" s="119"/>
      <c r="NW37" s="119"/>
      <c r="NX37" s="119"/>
      <c r="NY37" s="119"/>
      <c r="NZ37" s="119"/>
      <c r="OA37" s="119"/>
      <c r="OB37" s="119"/>
      <c r="OC37" s="119"/>
      <c r="OD37" s="119"/>
      <c r="OE37" s="119"/>
      <c r="OF37" s="119"/>
      <c r="OG37" s="119"/>
      <c r="OH37" s="119"/>
      <c r="OI37" s="119"/>
      <c r="OJ37" s="119"/>
      <c r="OK37" s="120"/>
      <c r="OL37" s="121"/>
      <c r="OM37" s="122"/>
      <c r="ON37" s="123"/>
      <c r="OO37" s="124"/>
      <c r="OP37" s="179"/>
      <c r="OQ37" s="179" t="str">
        <f>IFERROR(IF(INDEX(Results!O:O,MATCH($NM37,Results!$A:$A,0),1)=0,"",INDEX(Results!O:O,MATCH($NM37,Results!$A:$A,0),1)),"")</f>
        <v/>
      </c>
    </row>
    <row r="38" spans="1:407" ht="24" customHeight="1" x14ac:dyDescent="0.25">
      <c r="E38" s="180" t="str">
        <f>IFERROR(INDEX(Results!P:P,MATCH($C38,Results!$A:$A,0),1),"")</f>
        <v/>
      </c>
      <c r="F38" s="182" t="str">
        <f>IFERROR(INDEX(Results!Q:Q,MATCH($C38,Results!$A:$A,0),1),"")</f>
        <v/>
      </c>
      <c r="G38" s="183"/>
      <c r="H38" s="186" t="str">
        <f>IFERROR(INDEX(Results!S:S,MATCH($C38,Results!$A:$A,0),1),"")</f>
        <v/>
      </c>
      <c r="I38" s="118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20"/>
      <c r="AB38" s="121"/>
      <c r="AC38" s="122"/>
      <c r="AD38" s="123"/>
      <c r="AE38" s="124"/>
      <c r="AF38" s="178"/>
      <c r="AG38" s="178" t="str">
        <f>IFERROR(IF(INDEX(Results!O:O,MATCH($C38,Results!$A:$A,0),1)=0,"",INDEX(Results!O:O,MATCH($C38,Results!$A:$A,0),1)),"")</f>
        <v/>
      </c>
      <c r="AI38">
        <f t="shared" ref="AI38" si="257">AI36</f>
        <v>2</v>
      </c>
      <c r="AJ38">
        <f t="shared" ref="AJ38" si="258">AJ36+1</f>
        <v>15</v>
      </c>
      <c r="AK38" t="str">
        <f t="shared" ref="AK38" si="259">AI38&amp;AJ38</f>
        <v>215</v>
      </c>
      <c r="AM38" s="180" t="str">
        <f>IFERROR(INDEX(Results!P:P,MATCH($AK38,Results!$A:$A,0),1),"")</f>
        <v/>
      </c>
      <c r="AN38" s="182" t="str">
        <f>IFERROR(INDEX(Results!Q:Q,MATCH($AK38,Results!$A:$A,0),1),"")</f>
        <v/>
      </c>
      <c r="AO38" s="183"/>
      <c r="AP38" s="186" t="str">
        <f>IFERROR(INDEX(Results!S:S,MATCH($AK38,Results!$A:$A,0),1),"")</f>
        <v/>
      </c>
      <c r="AQ38" s="118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20"/>
      <c r="BJ38" s="121"/>
      <c r="BK38" s="122"/>
      <c r="BL38" s="123"/>
      <c r="BM38" s="124"/>
      <c r="BN38" s="178"/>
      <c r="BO38" s="178" t="str">
        <f>IFERROR(IF(INDEX(Results!O:O,MATCH($AK38,Results!$A:$A,0),1)=0,"",INDEX(Results!O:O,MATCH($AK38,Results!$A:$A,0),1)),"")</f>
        <v/>
      </c>
      <c r="BQ38">
        <f t="shared" ref="BQ38" si="260">BQ36</f>
        <v>3</v>
      </c>
      <c r="BR38">
        <f t="shared" ref="BR38" si="261">BR36+1</f>
        <v>15</v>
      </c>
      <c r="BS38" t="str">
        <f t="shared" ref="BS38" si="262">BQ38&amp;BR38</f>
        <v>315</v>
      </c>
      <c r="BU38" s="180" t="str">
        <f>IFERROR(INDEX(Results!P:P,MATCH($BS38,Results!$A:$A,0),1),"")</f>
        <v/>
      </c>
      <c r="BV38" s="182" t="str">
        <f>IFERROR(INDEX(Results!Q:Q,MATCH($BS38,Results!$A:$A,0),1),"")</f>
        <v/>
      </c>
      <c r="BW38" s="183"/>
      <c r="BX38" s="186" t="str">
        <f>IFERROR(INDEX(Results!S:S,MATCH($BS38,Results!$A:$A,0),1),"")</f>
        <v/>
      </c>
      <c r="BY38" s="118"/>
      <c r="BZ38" s="119"/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  <c r="CL38" s="119"/>
      <c r="CM38" s="119"/>
      <c r="CN38" s="119"/>
      <c r="CO38" s="119"/>
      <c r="CP38" s="119"/>
      <c r="CQ38" s="120"/>
      <c r="CR38" s="121"/>
      <c r="CS38" s="122"/>
      <c r="CT38" s="123"/>
      <c r="CU38" s="124"/>
      <c r="CV38" s="178"/>
      <c r="CW38" s="178" t="str">
        <f>IFERROR(IF(INDEX(Results!O:O,MATCH($BS38,Results!$A:$A,0),1)=0,"",INDEX(Results!O:O,MATCH($BS38,Results!$A:$A,0),1)),"")</f>
        <v/>
      </c>
      <c r="CY38">
        <f t="shared" ref="CY38" si="263">CY36</f>
        <v>4</v>
      </c>
      <c r="CZ38">
        <f t="shared" ref="CZ38" si="264">CZ36+1</f>
        <v>15</v>
      </c>
      <c r="DA38" t="str">
        <f t="shared" ref="DA38" si="265">CY38&amp;CZ38</f>
        <v>415</v>
      </c>
      <c r="DC38" s="180">
        <f>IFERROR(INDEX(Results!P:P,MATCH($DA38,Results!$A:$A,0),1),"")</f>
        <v>61</v>
      </c>
      <c r="DD38" s="182" t="str">
        <f>IFERROR(INDEX(Results!Q:Q,MATCH($DA38,Results!$A:$A,0),1),"")</f>
        <v>Racheal Milne</v>
      </c>
      <c r="DE38" s="183"/>
      <c r="DF38" s="186" t="str">
        <f>IFERROR(INDEX(Results!S:S,MATCH($DA38,Results!$A:$A,0),1),"")</f>
        <v>Nerang</v>
      </c>
      <c r="DG38" s="118"/>
      <c r="DH38" s="119"/>
      <c r="DI38" s="119"/>
      <c r="DJ38" s="119"/>
      <c r="DK38" s="119"/>
      <c r="DL38" s="119"/>
      <c r="DM38" s="119"/>
      <c r="DN38" s="119"/>
      <c r="DO38" s="119"/>
      <c r="DP38" s="119"/>
      <c r="DQ38" s="119"/>
      <c r="DR38" s="119"/>
      <c r="DS38" s="119"/>
      <c r="DT38" s="119"/>
      <c r="DU38" s="119"/>
      <c r="DV38" s="119"/>
      <c r="DW38" s="119"/>
      <c r="DX38" s="119"/>
      <c r="DY38" s="120"/>
      <c r="DZ38" s="121"/>
      <c r="EA38" s="122"/>
      <c r="EB38" s="123"/>
      <c r="EC38" s="124"/>
      <c r="ED38" s="178"/>
      <c r="EE38" s="178" t="str">
        <f>IFERROR(IF(INDEX(Results!O:O,MATCH($DA38,Results!$A:$A,0),1)=0,"",INDEX(Results!O:O,MATCH($DA38,Results!$A:$A,0),1)),"")</f>
        <v>Snr</v>
      </c>
      <c r="EG38">
        <f t="shared" ref="EG38" si="266">EG36</f>
        <v>5</v>
      </c>
      <c r="EH38">
        <f t="shared" ref="EH38" si="267">EH36+1</f>
        <v>15</v>
      </c>
      <c r="EI38" t="str">
        <f t="shared" ref="EI38" si="268">EG38&amp;EH38</f>
        <v>515</v>
      </c>
      <c r="EK38" s="180">
        <f>IFERROR(INDEX(Results!P:P,MATCH($EI38,Results!$A:$A,0),1),"")</f>
        <v>51</v>
      </c>
      <c r="EL38" s="182" t="str">
        <f>IFERROR(INDEX(Results!Q:Q,MATCH($EI38,Results!$A:$A,0),1),"")</f>
        <v>Eleanor Gray</v>
      </c>
      <c r="EM38" s="183"/>
      <c r="EN38" s="186" t="str">
        <f>IFERROR(INDEX(Results!S:S,MATCH($EI38,Results!$A:$A,0),1),"")</f>
        <v xml:space="preserve">Redlands </v>
      </c>
      <c r="EO38" s="118"/>
      <c r="EP38" s="119"/>
      <c r="EQ38" s="119"/>
      <c r="ER38" s="119"/>
      <c r="ES38" s="119"/>
      <c r="ET38" s="119"/>
      <c r="EU38" s="119"/>
      <c r="EV38" s="119"/>
      <c r="EW38" s="119"/>
      <c r="EX38" s="119"/>
      <c r="EY38" s="119"/>
      <c r="EZ38" s="119"/>
      <c r="FA38" s="119"/>
      <c r="FB38" s="119"/>
      <c r="FC38" s="119"/>
      <c r="FD38" s="119"/>
      <c r="FE38" s="119"/>
      <c r="FF38" s="119"/>
      <c r="FG38" s="120"/>
      <c r="FH38" s="121"/>
      <c r="FI38" s="122"/>
      <c r="FJ38" s="123"/>
      <c r="FK38" s="124"/>
      <c r="FL38" s="178"/>
      <c r="FM38" s="178" t="str">
        <f>IFERROR(IF(INDEX(Results!O:O,MATCH($EI38,Results!$A:$A,0),1)=0,"",INDEX(Results!O:O,MATCH($EI38,Results!$A:$A,0),1)),"")</f>
        <v/>
      </c>
      <c r="FO38">
        <f t="shared" ref="FO38" si="269">FO36</f>
        <v>6</v>
      </c>
      <c r="FP38">
        <f t="shared" ref="FP38" si="270">FP36+1</f>
        <v>15</v>
      </c>
      <c r="FQ38" t="str">
        <f t="shared" ref="FQ38" si="271">FO38&amp;FP38</f>
        <v>615</v>
      </c>
      <c r="FS38" s="180" t="str">
        <f>IFERROR(INDEX(Results!P:P,MATCH($FQ38,Results!$A:$A,0),1),"")</f>
        <v/>
      </c>
      <c r="FT38" s="182" t="str">
        <f>IFERROR(INDEX(Results!Q:Q,MATCH($FQ38,Results!$A:$A,0),1),"")</f>
        <v/>
      </c>
      <c r="FU38" s="183"/>
      <c r="FV38" s="186" t="str">
        <f>IFERROR(INDEX(Results!S:S,MATCH($FQ38,Results!$A:$A,0),1),"")</f>
        <v/>
      </c>
      <c r="FW38" s="118"/>
      <c r="FX38" s="119"/>
      <c r="FY38" s="119"/>
      <c r="FZ38" s="119"/>
      <c r="GA38" s="119"/>
      <c r="GB38" s="119"/>
      <c r="GC38" s="119"/>
      <c r="GD38" s="119"/>
      <c r="GE38" s="119"/>
      <c r="GF38" s="119"/>
      <c r="GG38" s="119"/>
      <c r="GH38" s="119"/>
      <c r="GI38" s="119"/>
      <c r="GJ38" s="119"/>
      <c r="GK38" s="119"/>
      <c r="GL38" s="119"/>
      <c r="GM38" s="119"/>
      <c r="GN38" s="119"/>
      <c r="GO38" s="120"/>
      <c r="GP38" s="121"/>
      <c r="GQ38" s="122"/>
      <c r="GR38" s="123"/>
      <c r="GS38" s="124"/>
      <c r="GT38" s="178"/>
      <c r="GU38" s="178" t="str">
        <f>IFERROR(IF(INDEX(Results!O:O,MATCH($FQ38,Results!$A:$A,0),1)=0,"",INDEX(Results!O:O,MATCH($FQ38,Results!$A:$A,0),1)),"")</f>
        <v/>
      </c>
      <c r="GW38">
        <f t="shared" ref="GW38" si="272">GW36</f>
        <v>7</v>
      </c>
      <c r="GX38">
        <f t="shared" ref="GX38" si="273">GX36+1</f>
        <v>15</v>
      </c>
      <c r="GY38" t="str">
        <f t="shared" ref="GY38" si="274">GW38&amp;GX38</f>
        <v>715</v>
      </c>
      <c r="HA38" s="180" t="str">
        <f>IFERROR(INDEX(Results!P:P,MATCH($GY38,Results!$A:$A,0),1),"")</f>
        <v/>
      </c>
      <c r="HB38" s="182" t="str">
        <f>IFERROR(INDEX(Results!Q:Q,MATCH($GY38,Results!$A:$A,0),1),"")</f>
        <v/>
      </c>
      <c r="HC38" s="183"/>
      <c r="HD38" s="186" t="str">
        <f>IFERROR(INDEX(Results!S:S,MATCH($GY38,Results!$A:$A,0),1),"")</f>
        <v/>
      </c>
      <c r="HE38" s="118"/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  <c r="HW38" s="120"/>
      <c r="HX38" s="121"/>
      <c r="HY38" s="122"/>
      <c r="HZ38" s="123"/>
      <c r="IA38" s="124"/>
      <c r="IB38" s="178"/>
      <c r="IC38" s="178" t="str">
        <f>IFERROR(IF(INDEX(Results!O:O,MATCH($GY38,Results!$A:$A,0),1)=0,"",INDEX(Results!O:O,MATCH($GY38,Results!$A:$A,0),1)),"")</f>
        <v/>
      </c>
      <c r="IE38">
        <f t="shared" ref="IE38" si="275">IE36</f>
        <v>8</v>
      </c>
      <c r="IF38">
        <f t="shared" ref="IF38" si="276">IF36+1</f>
        <v>15</v>
      </c>
      <c r="IG38" t="str">
        <f t="shared" ref="IG38" si="277">IE38&amp;IF38</f>
        <v>815</v>
      </c>
      <c r="II38" s="180" t="str">
        <f>IFERROR(INDEX(Results!P:P,MATCH($IG38,Results!$A:$A,0),1),"")</f>
        <v/>
      </c>
      <c r="IJ38" s="182" t="str">
        <f>IFERROR(INDEX(Results!Q:Q,MATCH($IG38,Results!$A:$A,0),1),"")</f>
        <v/>
      </c>
      <c r="IK38" s="183"/>
      <c r="IL38" s="186" t="str">
        <f>IFERROR(INDEX(Results!S:S,MATCH($IG38,Results!$A:$A,0),1),"")</f>
        <v/>
      </c>
      <c r="IM38" s="118"/>
      <c r="IN38" s="119"/>
      <c r="IO38" s="119"/>
      <c r="IP38" s="119"/>
      <c r="IQ38" s="119"/>
      <c r="IR38" s="119"/>
      <c r="IS38" s="119"/>
      <c r="IT38" s="119"/>
      <c r="IU38" s="119"/>
      <c r="IV38" s="119"/>
      <c r="IW38" s="119"/>
      <c r="IX38" s="119"/>
      <c r="IY38" s="119"/>
      <c r="IZ38" s="119"/>
      <c r="JA38" s="119"/>
      <c r="JB38" s="119"/>
      <c r="JC38" s="119"/>
      <c r="JD38" s="119"/>
      <c r="JE38" s="120"/>
      <c r="JF38" s="121"/>
      <c r="JG38" s="122"/>
      <c r="JH38" s="123"/>
      <c r="JI38" s="124"/>
      <c r="JJ38" s="178"/>
      <c r="JK38" s="178" t="str">
        <f>IFERROR(IF(INDEX(Results!O:O,MATCH($IG38,Results!$A:$A,0),1)=0,"",INDEX(Results!O:O,MATCH($IG38,Results!$A:$A,0),1)),"")</f>
        <v/>
      </c>
      <c r="JM38">
        <f t="shared" ref="JM38" si="278">JM36</f>
        <v>9</v>
      </c>
      <c r="JN38">
        <f t="shared" ref="JN38" si="279">JN36+1</f>
        <v>15</v>
      </c>
      <c r="JO38" t="str">
        <f t="shared" ref="JO38" si="280">JM38&amp;JN38</f>
        <v>915</v>
      </c>
      <c r="JQ38" s="180" t="str">
        <f>IFERROR(INDEX(Results!P:P,MATCH($JO38,Results!$A:$A,0),1),"")</f>
        <v/>
      </c>
      <c r="JR38" s="182" t="str">
        <f>IFERROR(INDEX(Results!Q:Q,MATCH($JO38,Results!$A:$A,0),1),"")</f>
        <v/>
      </c>
      <c r="JS38" s="183"/>
      <c r="JT38" s="186" t="str">
        <f>IFERROR(INDEX(Results!S:S,MATCH($JO38,Results!$A:$A,0),1),"")</f>
        <v/>
      </c>
      <c r="JU38" s="118"/>
      <c r="JV38" s="119"/>
      <c r="JW38" s="119"/>
      <c r="JX38" s="119"/>
      <c r="JY38" s="119"/>
      <c r="JZ38" s="119"/>
      <c r="KA38" s="119"/>
      <c r="KB38" s="119"/>
      <c r="KC38" s="119"/>
      <c r="KD38" s="119"/>
      <c r="KE38" s="119"/>
      <c r="KF38" s="119"/>
      <c r="KG38" s="119"/>
      <c r="KH38" s="119"/>
      <c r="KI38" s="119"/>
      <c r="KJ38" s="119"/>
      <c r="KK38" s="119"/>
      <c r="KL38" s="119"/>
      <c r="KM38" s="120"/>
      <c r="KN38" s="121"/>
      <c r="KO38" s="122"/>
      <c r="KP38" s="123"/>
      <c r="KQ38" s="124"/>
      <c r="KR38" s="178"/>
      <c r="KS38" s="178" t="str">
        <f>IFERROR(IF(INDEX(Results!O:O,MATCH($JO38,Results!$A:$A,0),1)=0,"",INDEX(Results!O:O,MATCH($JO38,Results!$A:$A,0),1)),"")</f>
        <v/>
      </c>
      <c r="KU38">
        <f t="shared" ref="KU38" si="281">KU36</f>
        <v>10</v>
      </c>
      <c r="KV38">
        <f t="shared" ref="KV38" si="282">KV36+1</f>
        <v>15</v>
      </c>
      <c r="KW38" t="str">
        <f t="shared" ref="KW38" si="283">KU38&amp;KV38</f>
        <v>1015</v>
      </c>
      <c r="KY38" s="180" t="str">
        <f>IFERROR(INDEX(Results!P:P,MATCH($KW38,Results!$A:$A,0),1),"")</f>
        <v/>
      </c>
      <c r="KZ38" s="182" t="str">
        <f>IFERROR(INDEX(Results!Q:Q,MATCH($KW38,Results!$A:$A,0),1),"")</f>
        <v/>
      </c>
      <c r="LA38" s="183"/>
      <c r="LB38" s="186" t="str">
        <f>IFERROR(INDEX(Results!S:S,MATCH($KW38,Results!$A:$A,0),1),"")</f>
        <v/>
      </c>
      <c r="LC38" s="118"/>
      <c r="LD38" s="119"/>
      <c r="LE38" s="119"/>
      <c r="LF38" s="119"/>
      <c r="LG38" s="119"/>
      <c r="LH38" s="119"/>
      <c r="LI38" s="119"/>
      <c r="LJ38" s="119"/>
      <c r="LK38" s="119"/>
      <c r="LL38" s="119"/>
      <c r="LM38" s="119"/>
      <c r="LN38" s="119"/>
      <c r="LO38" s="119"/>
      <c r="LP38" s="119"/>
      <c r="LQ38" s="119"/>
      <c r="LR38" s="119"/>
      <c r="LS38" s="119"/>
      <c r="LT38" s="119"/>
      <c r="LU38" s="120"/>
      <c r="LV38" s="121"/>
      <c r="LW38" s="122"/>
      <c r="LX38" s="123"/>
      <c r="LY38" s="124"/>
      <c r="LZ38" s="178"/>
      <c r="MA38" s="178" t="str">
        <f>IFERROR(IF(INDEX(Results!O:O,MATCH($KW38,Results!$A:$A,0),1)=0,"",INDEX(Results!O:O,MATCH($KW38,Results!$A:$A,0),1)),"")</f>
        <v/>
      </c>
      <c r="MC38">
        <f t="shared" ref="MC38" si="284">MC36</f>
        <v>11</v>
      </c>
      <c r="MD38">
        <f t="shared" ref="MD38" si="285">MD36+1</f>
        <v>15</v>
      </c>
      <c r="ME38" t="str">
        <f t="shared" ref="ME38" si="286">MC38&amp;MD38</f>
        <v>1115</v>
      </c>
      <c r="MG38" s="180" t="str">
        <f>IFERROR(INDEX(Results!P:P,MATCH($ME38,Results!$A:$A,0),1),"")</f>
        <v/>
      </c>
      <c r="MH38" s="182" t="str">
        <f>IFERROR(INDEX(Results!Q:Q,MATCH($ME38,Results!$A:$A,0),1),"")</f>
        <v/>
      </c>
      <c r="MI38" s="183"/>
      <c r="MJ38" s="186" t="str">
        <f>IFERROR(INDEX(Results!S:S,MATCH($ME38,Results!$A:$A,0),1),"")</f>
        <v/>
      </c>
      <c r="MK38" s="118"/>
      <c r="ML38" s="119"/>
      <c r="MM38" s="119"/>
      <c r="MN38" s="119"/>
      <c r="MO38" s="119"/>
      <c r="MP38" s="119"/>
      <c r="MQ38" s="119"/>
      <c r="MR38" s="119"/>
      <c r="MS38" s="119"/>
      <c r="MT38" s="119"/>
      <c r="MU38" s="119"/>
      <c r="MV38" s="119"/>
      <c r="MW38" s="119"/>
      <c r="MX38" s="119"/>
      <c r="MY38" s="119"/>
      <c r="MZ38" s="119"/>
      <c r="NA38" s="119"/>
      <c r="NB38" s="119"/>
      <c r="NC38" s="120"/>
      <c r="ND38" s="121"/>
      <c r="NE38" s="122"/>
      <c r="NF38" s="123"/>
      <c r="NG38" s="124"/>
      <c r="NH38" s="178"/>
      <c r="NI38" s="178" t="str">
        <f>IFERROR(IF(INDEX(Results!O:O,MATCH($ME38,Results!$A:$A,0),1)=0,"",INDEX(Results!O:O,MATCH($ME38,Results!$A:$A,0),1)),"")</f>
        <v/>
      </c>
      <c r="NK38">
        <f t="shared" ref="NK38" si="287">NK36</f>
        <v>12</v>
      </c>
      <c r="NL38">
        <f t="shared" ref="NL38" si="288">NL36+1</f>
        <v>15</v>
      </c>
      <c r="NM38" t="str">
        <f t="shared" ref="NM38" si="289">NK38&amp;NL38</f>
        <v>1215</v>
      </c>
      <c r="NO38" s="180" t="str">
        <f>IFERROR(INDEX(Results!P:P,MATCH($NM38,Results!$A:$A,0),1),"")</f>
        <v/>
      </c>
      <c r="NP38" s="182" t="str">
        <f>IFERROR(INDEX(Results!Q:Q,MATCH($NM38,Results!$A:$A,0),1),"")</f>
        <v/>
      </c>
      <c r="NQ38" s="183"/>
      <c r="NR38" s="186" t="str">
        <f>IFERROR(INDEX(Results!S:S,MATCH($NM38,Results!$A:$A,0),1),"")</f>
        <v/>
      </c>
      <c r="NS38" s="118"/>
      <c r="NT38" s="119"/>
      <c r="NU38" s="119"/>
      <c r="NV38" s="119"/>
      <c r="NW38" s="119"/>
      <c r="NX38" s="119"/>
      <c r="NY38" s="119"/>
      <c r="NZ38" s="119"/>
      <c r="OA38" s="119"/>
      <c r="OB38" s="119"/>
      <c r="OC38" s="119"/>
      <c r="OD38" s="119"/>
      <c r="OE38" s="119"/>
      <c r="OF38" s="119"/>
      <c r="OG38" s="119"/>
      <c r="OH38" s="119"/>
      <c r="OI38" s="119"/>
      <c r="OJ38" s="119"/>
      <c r="OK38" s="120"/>
      <c r="OL38" s="121"/>
      <c r="OM38" s="122"/>
      <c r="ON38" s="123"/>
      <c r="OO38" s="124"/>
      <c r="OP38" s="178"/>
      <c r="OQ38" s="178" t="str">
        <f>IFERROR(IF(INDEX(Results!O:O,MATCH($NM38,Results!$A:$A,0),1)=0,"",INDEX(Results!O:O,MATCH($NM38,Results!$A:$A,0),1)),"")</f>
        <v/>
      </c>
    </row>
    <row r="39" spans="1:407" ht="24" customHeight="1" x14ac:dyDescent="0.25">
      <c r="E39" s="181"/>
      <c r="F39" s="184"/>
      <c r="G39" s="185"/>
      <c r="H39" s="187"/>
      <c r="I39" s="118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20"/>
      <c r="AB39" s="121"/>
      <c r="AC39" s="122"/>
      <c r="AD39" s="123"/>
      <c r="AE39" s="124"/>
      <c r="AF39" s="179"/>
      <c r="AG39" s="179"/>
      <c r="AM39" s="181"/>
      <c r="AN39" s="184"/>
      <c r="AO39" s="185"/>
      <c r="AP39" s="187"/>
      <c r="AQ39" s="118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20"/>
      <c r="BJ39" s="121"/>
      <c r="BK39" s="122"/>
      <c r="BL39" s="123"/>
      <c r="BM39" s="124"/>
      <c r="BN39" s="179"/>
      <c r="BO39" s="179"/>
      <c r="BU39" s="181" t="str">
        <f>IFERROR(INDEX(Results!P:P,MATCH($BS39,Results!$A:$A,0),1),"")</f>
        <v/>
      </c>
      <c r="BV39" s="184" t="str">
        <f>IFERROR(INDEX(Results!Q:Q,MATCH($BS39,Results!$A:$A,0),1),"")</f>
        <v/>
      </c>
      <c r="BW39" s="185"/>
      <c r="BX39" s="187" t="str">
        <f>IFERROR(INDEX(Results!S:S,MATCH($BS39,Results!$A:$A,0),1),"")</f>
        <v/>
      </c>
      <c r="BY39" s="118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20"/>
      <c r="CR39" s="121"/>
      <c r="CS39" s="122"/>
      <c r="CT39" s="123"/>
      <c r="CU39" s="124"/>
      <c r="CV39" s="179"/>
      <c r="CW39" s="179" t="str">
        <f>IFERROR(IF(INDEX(Results!O:O,MATCH($BS39,Results!$A:$A,0),1)=0,"",INDEX(Results!O:O,MATCH($BS39,Results!$A:$A,0),1)),"")</f>
        <v/>
      </c>
      <c r="DC39" s="181" t="str">
        <f>IFERROR(INDEX(Results!P:P,MATCH($DA39,Results!$A:$A,0),1),"")</f>
        <v/>
      </c>
      <c r="DD39" s="184" t="str">
        <f>IFERROR(INDEX(Results!Q:Q,MATCH($DA39,Results!$A:$A,0),1),"")</f>
        <v/>
      </c>
      <c r="DE39" s="185"/>
      <c r="DF39" s="187" t="str">
        <f>IFERROR(INDEX(Results!S:S,MATCH($DA39,Results!$A:$A,0),1),"")</f>
        <v/>
      </c>
      <c r="DG39" s="118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20"/>
      <c r="DZ39" s="121"/>
      <c r="EA39" s="122"/>
      <c r="EB39" s="123"/>
      <c r="EC39" s="124"/>
      <c r="ED39" s="179"/>
      <c r="EE39" s="179" t="str">
        <f>IFERROR(IF(INDEX(Results!O:O,MATCH($DA39,Results!$A:$A,0),1)=0,"",INDEX(Results!O:O,MATCH($DA39,Results!$A:$A,0),1)),"")</f>
        <v/>
      </c>
      <c r="EK39" s="181" t="str">
        <f>IFERROR(INDEX(Results!P:P,MATCH($EI39,Results!$A:$A,0),1),"")</f>
        <v/>
      </c>
      <c r="EL39" s="184" t="str">
        <f>IFERROR(INDEX(Results!Q:Q,MATCH($EI39,Results!$A:$A,0),1),"")</f>
        <v/>
      </c>
      <c r="EM39" s="185"/>
      <c r="EN39" s="187" t="str">
        <f>IFERROR(INDEX(Results!S:S,MATCH($EI39,Results!$A:$A,0),1),"")</f>
        <v/>
      </c>
      <c r="EO39" s="118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20"/>
      <c r="FH39" s="121"/>
      <c r="FI39" s="122"/>
      <c r="FJ39" s="123"/>
      <c r="FK39" s="124"/>
      <c r="FL39" s="179"/>
      <c r="FM39" s="179" t="str">
        <f>IFERROR(IF(INDEX(Results!O:O,MATCH($EI39,Results!$A:$A,0),1)=0,"",INDEX(Results!O:O,MATCH($EI39,Results!$A:$A,0),1)),"")</f>
        <v/>
      </c>
      <c r="FS39" s="181" t="str">
        <f>IFERROR(INDEX(Results!P:P,MATCH($FQ39,Results!$A:$A,0),1),"")</f>
        <v/>
      </c>
      <c r="FT39" s="184" t="str">
        <f>IFERROR(INDEX(Results!Q:Q,MATCH($FQ39,Results!$A:$A,0),1),"")</f>
        <v/>
      </c>
      <c r="FU39" s="185"/>
      <c r="FV39" s="187" t="str">
        <f>IFERROR(INDEX(Results!S:S,MATCH($FQ39,Results!$A:$A,0),1),"")</f>
        <v/>
      </c>
      <c r="FW39" s="118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20"/>
      <c r="GP39" s="121"/>
      <c r="GQ39" s="122"/>
      <c r="GR39" s="123"/>
      <c r="GS39" s="124"/>
      <c r="GT39" s="179"/>
      <c r="GU39" s="179" t="str">
        <f>IFERROR(IF(INDEX(Results!O:O,MATCH($FQ39,Results!$A:$A,0),1)=0,"",INDEX(Results!O:O,MATCH($FQ39,Results!$A:$A,0),1)),"")</f>
        <v/>
      </c>
      <c r="HA39" s="181" t="str">
        <f>IFERROR(INDEX(Results!P:P,MATCH($GY39,Results!$A:$A,0),1),"")</f>
        <v/>
      </c>
      <c r="HB39" s="184" t="str">
        <f>IFERROR(INDEX(Results!Q:Q,MATCH($GY39,Results!$A:$A,0),1),"")</f>
        <v/>
      </c>
      <c r="HC39" s="185"/>
      <c r="HD39" s="187" t="str">
        <f>IFERROR(INDEX(Results!S:S,MATCH($GY39,Results!$A:$A,0),1),"")</f>
        <v/>
      </c>
      <c r="HE39" s="118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20"/>
      <c r="HX39" s="121"/>
      <c r="HY39" s="122"/>
      <c r="HZ39" s="123"/>
      <c r="IA39" s="124"/>
      <c r="IB39" s="179"/>
      <c r="IC39" s="179" t="str">
        <f>IFERROR(IF(INDEX(Results!O:O,MATCH($GY39,Results!$A:$A,0),1)=0,"",INDEX(Results!O:O,MATCH($GY39,Results!$A:$A,0),1)),"")</f>
        <v/>
      </c>
      <c r="II39" s="181" t="str">
        <f>IFERROR(INDEX(Results!P:P,MATCH($IG39,Results!$A:$A,0),1),"")</f>
        <v/>
      </c>
      <c r="IJ39" s="184" t="str">
        <f>IFERROR(INDEX(Results!Q:Q,MATCH($IG39,Results!$A:$A,0),1),"")</f>
        <v/>
      </c>
      <c r="IK39" s="185"/>
      <c r="IL39" s="187" t="str">
        <f>IFERROR(INDEX(Results!S:S,MATCH($IG39,Results!$A:$A,0),1),"")</f>
        <v/>
      </c>
      <c r="IM39" s="118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20"/>
      <c r="JF39" s="121"/>
      <c r="JG39" s="122"/>
      <c r="JH39" s="123"/>
      <c r="JI39" s="124"/>
      <c r="JJ39" s="179"/>
      <c r="JK39" s="179" t="str">
        <f>IFERROR(IF(INDEX(Results!O:O,MATCH($IG39,Results!$A:$A,0),1)=0,"",INDEX(Results!O:O,MATCH($IG39,Results!$A:$A,0),1)),"")</f>
        <v/>
      </c>
      <c r="JQ39" s="181" t="str">
        <f>IFERROR(INDEX(Results!P:P,MATCH($JO39,Results!$A:$A,0),1),"")</f>
        <v/>
      </c>
      <c r="JR39" s="184" t="str">
        <f>IFERROR(INDEX(Results!Q:Q,MATCH($JO39,Results!$A:$A,0),1),"")</f>
        <v/>
      </c>
      <c r="JS39" s="185"/>
      <c r="JT39" s="187" t="str">
        <f>IFERROR(INDEX(Results!S:S,MATCH($JO39,Results!$A:$A,0),1),"")</f>
        <v/>
      </c>
      <c r="JU39" s="118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20"/>
      <c r="KN39" s="121"/>
      <c r="KO39" s="122"/>
      <c r="KP39" s="123"/>
      <c r="KQ39" s="124"/>
      <c r="KR39" s="179"/>
      <c r="KS39" s="179" t="str">
        <f>IFERROR(IF(INDEX(Results!O:O,MATCH($JO39,Results!$A:$A,0),1)=0,"",INDEX(Results!O:O,MATCH($JO39,Results!$A:$A,0),1)),"")</f>
        <v/>
      </c>
      <c r="KY39" s="181" t="str">
        <f>IFERROR(INDEX(Results!P:P,MATCH($KW39,Results!$A:$A,0),1),"")</f>
        <v/>
      </c>
      <c r="KZ39" s="184" t="str">
        <f>IFERROR(INDEX(Results!Q:Q,MATCH($KW39,Results!$A:$A,0),1),"")</f>
        <v/>
      </c>
      <c r="LA39" s="185"/>
      <c r="LB39" s="187" t="str">
        <f>IFERROR(INDEX(Results!S:S,MATCH($KW39,Results!$A:$A,0),1),"")</f>
        <v/>
      </c>
      <c r="LC39" s="118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20"/>
      <c r="LV39" s="121"/>
      <c r="LW39" s="122"/>
      <c r="LX39" s="123"/>
      <c r="LY39" s="124"/>
      <c r="LZ39" s="179"/>
      <c r="MA39" s="179" t="str">
        <f>IFERROR(IF(INDEX(Results!O:O,MATCH($KW39,Results!$A:$A,0),1)=0,"",INDEX(Results!O:O,MATCH($KW39,Results!$A:$A,0),1)),"")</f>
        <v/>
      </c>
      <c r="MG39" s="181" t="str">
        <f>IFERROR(INDEX(Results!P:P,MATCH($ME39,Results!$A:$A,0),1),"")</f>
        <v/>
      </c>
      <c r="MH39" s="184" t="str">
        <f>IFERROR(INDEX(Results!Q:Q,MATCH($ME39,Results!$A:$A,0),1),"")</f>
        <v/>
      </c>
      <c r="MI39" s="185"/>
      <c r="MJ39" s="187" t="str">
        <f>IFERROR(INDEX(Results!S:S,MATCH($ME39,Results!$A:$A,0),1),"")</f>
        <v/>
      </c>
      <c r="MK39" s="118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20"/>
      <c r="ND39" s="121"/>
      <c r="NE39" s="122"/>
      <c r="NF39" s="123"/>
      <c r="NG39" s="124"/>
      <c r="NH39" s="179"/>
      <c r="NI39" s="179" t="str">
        <f>IFERROR(IF(INDEX(Results!O:O,MATCH($ME39,Results!$A:$A,0),1)=0,"",INDEX(Results!O:O,MATCH($ME39,Results!$A:$A,0),1)),"")</f>
        <v/>
      </c>
      <c r="NO39" s="181" t="str">
        <f>IFERROR(INDEX(Results!P:P,MATCH($NM39,Results!$A:$A,0),1),"")</f>
        <v/>
      </c>
      <c r="NP39" s="184" t="str">
        <f>IFERROR(INDEX(Results!Q:Q,MATCH($NM39,Results!$A:$A,0),1),"")</f>
        <v/>
      </c>
      <c r="NQ39" s="185"/>
      <c r="NR39" s="187" t="str">
        <f>IFERROR(INDEX(Results!S:S,MATCH($NM39,Results!$A:$A,0),1),"")</f>
        <v/>
      </c>
      <c r="NS39" s="118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20"/>
      <c r="OL39" s="121"/>
      <c r="OM39" s="122"/>
      <c r="ON39" s="123"/>
      <c r="OO39" s="124"/>
      <c r="OP39" s="179"/>
      <c r="OQ39" s="179" t="str">
        <f>IFERROR(IF(INDEX(Results!O:O,MATCH($NM39,Results!$A:$A,0),1)=0,"",INDEX(Results!O:O,MATCH($NM39,Results!$A:$A,0),1)),"")</f>
        <v/>
      </c>
    </row>
    <row r="40" spans="1:407" ht="24" customHeight="1" x14ac:dyDescent="0.25">
      <c r="E40" s="180" t="str">
        <f>IFERROR(INDEX(Results!P:P,MATCH($C40,Results!$A:$A,0),1),"")</f>
        <v/>
      </c>
      <c r="F40" s="182" t="str">
        <f>IFERROR(INDEX(Results!Q:Q,MATCH($C40,Results!$A:$A,0),1),"")</f>
        <v/>
      </c>
      <c r="G40" s="183"/>
      <c r="H40" s="186" t="str">
        <f>IFERROR(INDEX(Results!S:S,MATCH($C40,Results!$A:$A,0),1),"")</f>
        <v/>
      </c>
      <c r="I40" s="118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20"/>
      <c r="AB40" s="121"/>
      <c r="AC40" s="122"/>
      <c r="AD40" s="123"/>
      <c r="AE40" s="124"/>
      <c r="AF40" s="178"/>
      <c r="AG40" s="178" t="str">
        <f>IFERROR(IF(INDEX(Results!O:O,MATCH($C40,Results!$A:$A,0),1)=0,"",INDEX(Results!O:O,MATCH($C40,Results!$A:$A,0),1)),"")</f>
        <v/>
      </c>
      <c r="AI40">
        <f t="shared" ref="AI40:AI50" si="290">AI38</f>
        <v>2</v>
      </c>
      <c r="AJ40">
        <f t="shared" ref="AJ40:AJ50" si="291">AJ38+1</f>
        <v>16</v>
      </c>
      <c r="AK40" t="str">
        <f t="shared" ref="AK40" si="292">AI40&amp;AJ40</f>
        <v>216</v>
      </c>
      <c r="AM40" s="180" t="str">
        <f>IFERROR(INDEX(Results!P:P,MATCH($AK40,Results!$A:$A,0),1),"")</f>
        <v/>
      </c>
      <c r="AN40" s="182" t="str">
        <f>IFERROR(INDEX(Results!Q:Q,MATCH($AK40,Results!$A:$A,0),1),"")</f>
        <v/>
      </c>
      <c r="AO40" s="183"/>
      <c r="AP40" s="186" t="str">
        <f>IFERROR(INDEX(Results!S:S,MATCH($AK40,Results!$A:$A,0),1),"")</f>
        <v/>
      </c>
      <c r="AQ40" s="118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20"/>
      <c r="BJ40" s="121"/>
      <c r="BK40" s="122"/>
      <c r="BL40" s="123"/>
      <c r="BM40" s="124"/>
      <c r="BN40" s="178"/>
      <c r="BO40" s="178" t="str">
        <f>IFERROR(IF(INDEX(Results!O:O,MATCH($AK40,Results!$A:$A,0),1)=0,"",INDEX(Results!O:O,MATCH($AK40,Results!$A:$A,0),1)),"")</f>
        <v/>
      </c>
      <c r="BQ40">
        <f t="shared" ref="BQ40:BQ50" si="293">BQ38</f>
        <v>3</v>
      </c>
      <c r="BR40">
        <f t="shared" ref="BR40:BR50" si="294">BR38+1</f>
        <v>16</v>
      </c>
      <c r="BS40" t="str">
        <f t="shared" ref="BS40" si="295">BQ40&amp;BR40</f>
        <v>316</v>
      </c>
      <c r="BU40" s="180" t="str">
        <f>IFERROR(INDEX(Results!P:P,MATCH($BS40,Results!$A:$A,0),1),"")</f>
        <v/>
      </c>
      <c r="BV40" s="182" t="str">
        <f>IFERROR(INDEX(Results!Q:Q,MATCH($BS40,Results!$A:$A,0),1),"")</f>
        <v/>
      </c>
      <c r="BW40" s="183"/>
      <c r="BX40" s="186" t="str">
        <f>IFERROR(INDEX(Results!S:S,MATCH($BS40,Results!$A:$A,0),1),"")</f>
        <v/>
      </c>
      <c r="BY40" s="118"/>
      <c r="BZ40" s="119"/>
      <c r="CA40" s="119"/>
      <c r="CB40" s="119"/>
      <c r="CC40" s="119"/>
      <c r="CD40" s="119"/>
      <c r="CE40" s="119"/>
      <c r="CF40" s="119"/>
      <c r="CG40" s="119"/>
      <c r="CH40" s="119"/>
      <c r="CI40" s="119"/>
      <c r="CJ40" s="119"/>
      <c r="CK40" s="119"/>
      <c r="CL40" s="119"/>
      <c r="CM40" s="119"/>
      <c r="CN40" s="119"/>
      <c r="CO40" s="119"/>
      <c r="CP40" s="119"/>
      <c r="CQ40" s="120"/>
      <c r="CR40" s="121"/>
      <c r="CS40" s="122"/>
      <c r="CT40" s="123"/>
      <c r="CU40" s="124"/>
      <c r="CV40" s="178"/>
      <c r="CW40" s="178" t="str">
        <f>IFERROR(IF(INDEX(Results!O:O,MATCH($BS40,Results!$A:$A,0),1)=0,"",INDEX(Results!O:O,MATCH($BS40,Results!$A:$A,0),1)),"")</f>
        <v/>
      </c>
      <c r="CY40">
        <f t="shared" ref="CY40:CY50" si="296">CY38</f>
        <v>4</v>
      </c>
      <c r="CZ40">
        <f t="shared" ref="CZ40:CZ50" si="297">CZ38+1</f>
        <v>16</v>
      </c>
      <c r="DA40" t="str">
        <f t="shared" ref="DA40" si="298">CY40&amp;CZ40</f>
        <v>416</v>
      </c>
      <c r="DC40" s="180">
        <f>IFERROR(INDEX(Results!P:P,MATCH($DA40,Results!$A:$A,0),1),"")</f>
        <v>21</v>
      </c>
      <c r="DD40" s="182" t="str">
        <f>IFERROR(INDEX(Results!Q:Q,MATCH($DA40,Results!$A:$A,0),1),"")</f>
        <v>Cheyenne Quinn</v>
      </c>
      <c r="DE40" s="183"/>
      <c r="DF40" s="186" t="str">
        <f>IFERROR(INDEX(Results!S:S,MATCH($DA40,Results!$A:$A,0),1),"")</f>
        <v xml:space="preserve">Redlands </v>
      </c>
      <c r="DG40" s="118"/>
      <c r="DH40" s="119"/>
      <c r="DI40" s="119"/>
      <c r="DJ40" s="119"/>
      <c r="DK40" s="119"/>
      <c r="DL40" s="119"/>
      <c r="DM40" s="119"/>
      <c r="DN40" s="119"/>
      <c r="DO40" s="119"/>
      <c r="DP40" s="119"/>
      <c r="DQ40" s="119"/>
      <c r="DR40" s="119"/>
      <c r="DS40" s="119"/>
      <c r="DT40" s="119"/>
      <c r="DU40" s="119"/>
      <c r="DV40" s="119"/>
      <c r="DW40" s="119"/>
      <c r="DX40" s="119"/>
      <c r="DY40" s="120"/>
      <c r="DZ40" s="121"/>
      <c r="EA40" s="122"/>
      <c r="EB40" s="123"/>
      <c r="EC40" s="124"/>
      <c r="ED40" s="178"/>
      <c r="EE40" s="178" t="str">
        <f>IFERROR(IF(INDEX(Results!O:O,MATCH($DA40,Results!$A:$A,0),1)=0,"",INDEX(Results!O:O,MATCH($DA40,Results!$A:$A,0),1)),"")</f>
        <v/>
      </c>
      <c r="EG40">
        <f t="shared" ref="EG40:EG50" si="299">EG38</f>
        <v>5</v>
      </c>
      <c r="EH40">
        <f t="shared" ref="EH40:EH50" si="300">EH38+1</f>
        <v>16</v>
      </c>
      <c r="EI40" t="str">
        <f t="shared" ref="EI40" si="301">EG40&amp;EH40</f>
        <v>516</v>
      </c>
      <c r="EK40" s="180">
        <f>IFERROR(INDEX(Results!P:P,MATCH($EI40,Results!$A:$A,0),1),"")</f>
        <v>71</v>
      </c>
      <c r="EL40" s="182" t="str">
        <f>IFERROR(INDEX(Results!Q:Q,MATCH($EI40,Results!$A:$A,0),1),"")</f>
        <v>Lilliarna Coburn</v>
      </c>
      <c r="EM40" s="183"/>
      <c r="EN40" s="186" t="str">
        <f>IFERROR(INDEX(Results!S:S,MATCH($EI40,Results!$A:$A,0),1),"")</f>
        <v xml:space="preserve">Darra Oxley </v>
      </c>
      <c r="EO40" s="118"/>
      <c r="EP40" s="119"/>
      <c r="EQ40" s="119"/>
      <c r="ER40" s="119"/>
      <c r="ES40" s="119"/>
      <c r="ET40" s="119"/>
      <c r="EU40" s="119"/>
      <c r="EV40" s="119"/>
      <c r="EW40" s="119"/>
      <c r="EX40" s="119"/>
      <c r="EY40" s="119"/>
      <c r="EZ40" s="119"/>
      <c r="FA40" s="119"/>
      <c r="FB40" s="119"/>
      <c r="FC40" s="119"/>
      <c r="FD40" s="119"/>
      <c r="FE40" s="119"/>
      <c r="FF40" s="119"/>
      <c r="FG40" s="120"/>
      <c r="FH40" s="121"/>
      <c r="FI40" s="122"/>
      <c r="FJ40" s="123"/>
      <c r="FK40" s="124"/>
      <c r="FL40" s="178"/>
      <c r="FM40" s="178" t="str">
        <f>IFERROR(IF(INDEX(Results!O:O,MATCH($EI40,Results!$A:$A,0),1)=0,"",INDEX(Results!O:O,MATCH($EI40,Results!$A:$A,0),1)),"")</f>
        <v/>
      </c>
      <c r="FO40">
        <f t="shared" ref="FO40:FO50" si="302">FO38</f>
        <v>6</v>
      </c>
      <c r="FP40">
        <f t="shared" ref="FP40:FP50" si="303">FP38+1</f>
        <v>16</v>
      </c>
      <c r="FQ40" t="str">
        <f t="shared" ref="FQ40" si="304">FO40&amp;FP40</f>
        <v>616</v>
      </c>
      <c r="FS40" s="180" t="str">
        <f>IFERROR(INDEX(Results!P:P,MATCH($FQ40,Results!$A:$A,0),1),"")</f>
        <v/>
      </c>
      <c r="FT40" s="182" t="str">
        <f>IFERROR(INDEX(Results!Q:Q,MATCH($FQ40,Results!$A:$A,0),1),"")</f>
        <v/>
      </c>
      <c r="FU40" s="183"/>
      <c r="FV40" s="186" t="str">
        <f>IFERROR(INDEX(Results!S:S,MATCH($FQ40,Results!$A:$A,0),1),"")</f>
        <v/>
      </c>
      <c r="FW40" s="118"/>
      <c r="FX40" s="119"/>
      <c r="FY40" s="119"/>
      <c r="FZ40" s="119"/>
      <c r="GA40" s="119"/>
      <c r="GB40" s="119"/>
      <c r="GC40" s="119"/>
      <c r="GD40" s="119"/>
      <c r="GE40" s="119"/>
      <c r="GF40" s="119"/>
      <c r="GG40" s="119"/>
      <c r="GH40" s="119"/>
      <c r="GI40" s="119"/>
      <c r="GJ40" s="119"/>
      <c r="GK40" s="119"/>
      <c r="GL40" s="119"/>
      <c r="GM40" s="119"/>
      <c r="GN40" s="119"/>
      <c r="GO40" s="120"/>
      <c r="GP40" s="121"/>
      <c r="GQ40" s="122"/>
      <c r="GR40" s="123"/>
      <c r="GS40" s="124"/>
      <c r="GT40" s="178"/>
      <c r="GU40" s="178" t="str">
        <f>IFERROR(IF(INDEX(Results!O:O,MATCH($FQ40,Results!$A:$A,0),1)=0,"",INDEX(Results!O:O,MATCH($FQ40,Results!$A:$A,0),1)),"")</f>
        <v/>
      </c>
      <c r="GW40">
        <f t="shared" ref="GW40:GW50" si="305">GW38</f>
        <v>7</v>
      </c>
      <c r="GX40">
        <f t="shared" ref="GX40:GX50" si="306">GX38+1</f>
        <v>16</v>
      </c>
      <c r="GY40" t="str">
        <f t="shared" ref="GY40" si="307">GW40&amp;GX40</f>
        <v>716</v>
      </c>
      <c r="HA40" s="180" t="str">
        <f>IFERROR(INDEX(Results!P:P,MATCH($GY40,Results!$A:$A,0),1),"")</f>
        <v/>
      </c>
      <c r="HB40" s="182" t="str">
        <f>IFERROR(INDEX(Results!Q:Q,MATCH($GY40,Results!$A:$A,0),1),"")</f>
        <v/>
      </c>
      <c r="HC40" s="183"/>
      <c r="HD40" s="186" t="str">
        <f>IFERROR(INDEX(Results!S:S,MATCH($GY40,Results!$A:$A,0),1),"")</f>
        <v/>
      </c>
      <c r="HE40" s="118"/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  <c r="HW40" s="120"/>
      <c r="HX40" s="121"/>
      <c r="HY40" s="122"/>
      <c r="HZ40" s="123"/>
      <c r="IA40" s="124"/>
      <c r="IB40" s="178"/>
      <c r="IC40" s="178" t="str">
        <f>IFERROR(IF(INDEX(Results!O:O,MATCH($GY40,Results!$A:$A,0),1)=0,"",INDEX(Results!O:O,MATCH($GY40,Results!$A:$A,0),1)),"")</f>
        <v/>
      </c>
      <c r="IE40">
        <f t="shared" ref="IE40:IE50" si="308">IE38</f>
        <v>8</v>
      </c>
      <c r="IF40">
        <f t="shared" ref="IF40:IF50" si="309">IF38+1</f>
        <v>16</v>
      </c>
      <c r="IG40" t="str">
        <f t="shared" ref="IG40" si="310">IE40&amp;IF40</f>
        <v>816</v>
      </c>
      <c r="II40" s="180" t="str">
        <f>IFERROR(INDEX(Results!P:P,MATCH($IG40,Results!$A:$A,0),1),"")</f>
        <v/>
      </c>
      <c r="IJ40" s="182" t="str">
        <f>IFERROR(INDEX(Results!Q:Q,MATCH($IG40,Results!$A:$A,0),1),"")</f>
        <v/>
      </c>
      <c r="IK40" s="183"/>
      <c r="IL40" s="186" t="str">
        <f>IFERROR(INDEX(Results!S:S,MATCH($IG40,Results!$A:$A,0),1),"")</f>
        <v/>
      </c>
      <c r="IM40" s="118"/>
      <c r="IN40" s="119"/>
      <c r="IO40" s="119"/>
      <c r="IP40" s="119"/>
      <c r="IQ40" s="119"/>
      <c r="IR40" s="119"/>
      <c r="IS40" s="119"/>
      <c r="IT40" s="119"/>
      <c r="IU40" s="119"/>
      <c r="IV40" s="119"/>
      <c r="IW40" s="119"/>
      <c r="IX40" s="119"/>
      <c r="IY40" s="119"/>
      <c r="IZ40" s="119"/>
      <c r="JA40" s="119"/>
      <c r="JB40" s="119"/>
      <c r="JC40" s="119"/>
      <c r="JD40" s="119"/>
      <c r="JE40" s="120"/>
      <c r="JF40" s="121"/>
      <c r="JG40" s="122"/>
      <c r="JH40" s="123"/>
      <c r="JI40" s="124"/>
      <c r="JJ40" s="178"/>
      <c r="JK40" s="178" t="str">
        <f>IFERROR(IF(INDEX(Results!O:O,MATCH($IG40,Results!$A:$A,0),1)=0,"",INDEX(Results!O:O,MATCH($IG40,Results!$A:$A,0),1)),"")</f>
        <v/>
      </c>
      <c r="JM40">
        <f t="shared" ref="JM40:JM50" si="311">JM38</f>
        <v>9</v>
      </c>
      <c r="JN40">
        <f t="shared" ref="JN40:JN50" si="312">JN38+1</f>
        <v>16</v>
      </c>
      <c r="JO40" t="str">
        <f t="shared" ref="JO40" si="313">JM40&amp;JN40</f>
        <v>916</v>
      </c>
      <c r="JQ40" s="180" t="str">
        <f>IFERROR(INDEX(Results!P:P,MATCH($JO40,Results!$A:$A,0),1),"")</f>
        <v/>
      </c>
      <c r="JR40" s="182" t="str">
        <f>IFERROR(INDEX(Results!Q:Q,MATCH($JO40,Results!$A:$A,0),1),"")</f>
        <v/>
      </c>
      <c r="JS40" s="183"/>
      <c r="JT40" s="186" t="str">
        <f>IFERROR(INDEX(Results!S:S,MATCH($JO40,Results!$A:$A,0),1),"")</f>
        <v/>
      </c>
      <c r="JU40" s="118"/>
      <c r="JV40" s="119"/>
      <c r="JW40" s="119"/>
      <c r="JX40" s="119"/>
      <c r="JY40" s="119"/>
      <c r="JZ40" s="119"/>
      <c r="KA40" s="119"/>
      <c r="KB40" s="119"/>
      <c r="KC40" s="119"/>
      <c r="KD40" s="119"/>
      <c r="KE40" s="119"/>
      <c r="KF40" s="119"/>
      <c r="KG40" s="119"/>
      <c r="KH40" s="119"/>
      <c r="KI40" s="119"/>
      <c r="KJ40" s="119"/>
      <c r="KK40" s="119"/>
      <c r="KL40" s="119"/>
      <c r="KM40" s="120"/>
      <c r="KN40" s="121"/>
      <c r="KO40" s="122"/>
      <c r="KP40" s="123"/>
      <c r="KQ40" s="124"/>
      <c r="KR40" s="178"/>
      <c r="KS40" s="178" t="str">
        <f>IFERROR(IF(INDEX(Results!O:O,MATCH($JO40,Results!$A:$A,0),1)=0,"",INDEX(Results!O:O,MATCH($JO40,Results!$A:$A,0),1)),"")</f>
        <v/>
      </c>
      <c r="KU40">
        <f t="shared" ref="KU40:KU50" si="314">KU38</f>
        <v>10</v>
      </c>
      <c r="KV40">
        <f t="shared" ref="KV40:KV50" si="315">KV38+1</f>
        <v>16</v>
      </c>
      <c r="KW40" t="str">
        <f t="shared" ref="KW40" si="316">KU40&amp;KV40</f>
        <v>1016</v>
      </c>
      <c r="KY40" s="180" t="str">
        <f>IFERROR(INDEX(Results!P:P,MATCH($KW40,Results!$A:$A,0),1),"")</f>
        <v/>
      </c>
      <c r="KZ40" s="182" t="str">
        <f>IFERROR(INDEX(Results!Q:Q,MATCH($KW40,Results!$A:$A,0),1),"")</f>
        <v/>
      </c>
      <c r="LA40" s="183"/>
      <c r="LB40" s="186" t="str">
        <f>IFERROR(INDEX(Results!S:S,MATCH($KW40,Results!$A:$A,0),1),"")</f>
        <v/>
      </c>
      <c r="LC40" s="118"/>
      <c r="LD40" s="119"/>
      <c r="LE40" s="119"/>
      <c r="LF40" s="119"/>
      <c r="LG40" s="119"/>
      <c r="LH40" s="119"/>
      <c r="LI40" s="119"/>
      <c r="LJ40" s="119"/>
      <c r="LK40" s="119"/>
      <c r="LL40" s="119"/>
      <c r="LM40" s="119"/>
      <c r="LN40" s="119"/>
      <c r="LO40" s="119"/>
      <c r="LP40" s="119"/>
      <c r="LQ40" s="119"/>
      <c r="LR40" s="119"/>
      <c r="LS40" s="119"/>
      <c r="LT40" s="119"/>
      <c r="LU40" s="120"/>
      <c r="LV40" s="121"/>
      <c r="LW40" s="122"/>
      <c r="LX40" s="123"/>
      <c r="LY40" s="124"/>
      <c r="LZ40" s="178"/>
      <c r="MA40" s="178" t="str">
        <f>IFERROR(IF(INDEX(Results!O:O,MATCH($KW40,Results!$A:$A,0),1)=0,"",INDEX(Results!O:O,MATCH($KW40,Results!$A:$A,0),1)),"")</f>
        <v/>
      </c>
      <c r="MC40">
        <f t="shared" ref="MC40:MC50" si="317">MC38</f>
        <v>11</v>
      </c>
      <c r="MD40">
        <f t="shared" ref="MD40:MD50" si="318">MD38+1</f>
        <v>16</v>
      </c>
      <c r="ME40" t="str">
        <f t="shared" ref="ME40" si="319">MC40&amp;MD40</f>
        <v>1116</v>
      </c>
      <c r="MG40" s="180" t="str">
        <f>IFERROR(INDEX(Results!P:P,MATCH($ME40,Results!$A:$A,0),1),"")</f>
        <v/>
      </c>
      <c r="MH40" s="182" t="str">
        <f>IFERROR(INDEX(Results!Q:Q,MATCH($ME40,Results!$A:$A,0),1),"")</f>
        <v/>
      </c>
      <c r="MI40" s="183"/>
      <c r="MJ40" s="186" t="str">
        <f>IFERROR(INDEX(Results!S:S,MATCH($ME40,Results!$A:$A,0),1),"")</f>
        <v/>
      </c>
      <c r="MK40" s="118"/>
      <c r="ML40" s="119"/>
      <c r="MM40" s="119"/>
      <c r="MN40" s="119"/>
      <c r="MO40" s="119"/>
      <c r="MP40" s="119"/>
      <c r="MQ40" s="119"/>
      <c r="MR40" s="119"/>
      <c r="MS40" s="119"/>
      <c r="MT40" s="119"/>
      <c r="MU40" s="119"/>
      <c r="MV40" s="119"/>
      <c r="MW40" s="119"/>
      <c r="MX40" s="119"/>
      <c r="MY40" s="119"/>
      <c r="MZ40" s="119"/>
      <c r="NA40" s="119"/>
      <c r="NB40" s="119"/>
      <c r="NC40" s="120"/>
      <c r="ND40" s="121"/>
      <c r="NE40" s="122"/>
      <c r="NF40" s="123"/>
      <c r="NG40" s="124"/>
      <c r="NH40" s="178"/>
      <c r="NI40" s="178" t="str">
        <f>IFERROR(IF(INDEX(Results!O:O,MATCH($ME40,Results!$A:$A,0),1)=0,"",INDEX(Results!O:O,MATCH($ME40,Results!$A:$A,0),1)),"")</f>
        <v/>
      </c>
      <c r="NK40">
        <f t="shared" ref="NK40:NK50" si="320">NK38</f>
        <v>12</v>
      </c>
      <c r="NL40">
        <f t="shared" ref="NL40:NL50" si="321">NL38+1</f>
        <v>16</v>
      </c>
      <c r="NM40" t="str">
        <f t="shared" ref="NM40" si="322">NK40&amp;NL40</f>
        <v>1216</v>
      </c>
      <c r="NO40" s="180" t="str">
        <f>IFERROR(INDEX(Results!P:P,MATCH($NM40,Results!$A:$A,0),1),"")</f>
        <v/>
      </c>
      <c r="NP40" s="182" t="str">
        <f>IFERROR(INDEX(Results!Q:Q,MATCH($NM40,Results!$A:$A,0),1),"")</f>
        <v/>
      </c>
      <c r="NQ40" s="183"/>
      <c r="NR40" s="186" t="str">
        <f>IFERROR(INDEX(Results!S:S,MATCH($NM40,Results!$A:$A,0),1),"")</f>
        <v/>
      </c>
      <c r="NS40" s="118"/>
      <c r="NT40" s="119"/>
      <c r="NU40" s="119"/>
      <c r="NV40" s="119"/>
      <c r="NW40" s="119"/>
      <c r="NX40" s="119"/>
      <c r="NY40" s="119"/>
      <c r="NZ40" s="119"/>
      <c r="OA40" s="119"/>
      <c r="OB40" s="119"/>
      <c r="OC40" s="119"/>
      <c r="OD40" s="119"/>
      <c r="OE40" s="119"/>
      <c r="OF40" s="119"/>
      <c r="OG40" s="119"/>
      <c r="OH40" s="119"/>
      <c r="OI40" s="119"/>
      <c r="OJ40" s="119"/>
      <c r="OK40" s="120"/>
      <c r="OL40" s="121"/>
      <c r="OM40" s="122"/>
      <c r="ON40" s="123"/>
      <c r="OO40" s="124"/>
      <c r="OP40" s="178"/>
      <c r="OQ40" s="178" t="str">
        <f>IFERROR(IF(INDEX(Results!O:O,MATCH($NM40,Results!$A:$A,0),1)=0,"",INDEX(Results!O:O,MATCH($NM40,Results!$A:$A,0),1)),"")</f>
        <v/>
      </c>
    </row>
    <row r="41" spans="1:407" ht="24" customHeight="1" x14ac:dyDescent="0.25">
      <c r="E41" s="181"/>
      <c r="F41" s="184"/>
      <c r="G41" s="185"/>
      <c r="H41" s="187"/>
      <c r="I41" s="118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20"/>
      <c r="AB41" s="121"/>
      <c r="AC41" s="122"/>
      <c r="AD41" s="123"/>
      <c r="AE41" s="124"/>
      <c r="AF41" s="179"/>
      <c r="AG41" s="179"/>
      <c r="AM41" s="181"/>
      <c r="AN41" s="184"/>
      <c r="AO41" s="185"/>
      <c r="AP41" s="187"/>
      <c r="AQ41" s="118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20"/>
      <c r="BJ41" s="121"/>
      <c r="BK41" s="122"/>
      <c r="BL41" s="123"/>
      <c r="BM41" s="124"/>
      <c r="BN41" s="179"/>
      <c r="BO41" s="179"/>
      <c r="BU41" s="181" t="str">
        <f>IFERROR(INDEX(Results!P:P,MATCH($BS41,Results!$A:$A,0),1),"")</f>
        <v/>
      </c>
      <c r="BV41" s="184" t="str">
        <f>IFERROR(INDEX(Results!Q:Q,MATCH($BS41,Results!$A:$A,0),1),"")</f>
        <v/>
      </c>
      <c r="BW41" s="185"/>
      <c r="BX41" s="187" t="str">
        <f>IFERROR(INDEX(Results!S:S,MATCH($BS41,Results!$A:$A,0),1),"")</f>
        <v/>
      </c>
      <c r="BY41" s="118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20"/>
      <c r="CR41" s="121"/>
      <c r="CS41" s="122"/>
      <c r="CT41" s="123"/>
      <c r="CU41" s="124"/>
      <c r="CV41" s="179"/>
      <c r="CW41" s="179" t="str">
        <f>IFERROR(IF(INDEX(Results!O:O,MATCH($BS41,Results!$A:$A,0),1)=0,"",INDEX(Results!O:O,MATCH($BS41,Results!$A:$A,0),1)),"")</f>
        <v/>
      </c>
      <c r="DC41" s="181" t="str">
        <f>IFERROR(INDEX(Results!P:P,MATCH($DA41,Results!$A:$A,0),1),"")</f>
        <v/>
      </c>
      <c r="DD41" s="184" t="str">
        <f>IFERROR(INDEX(Results!Q:Q,MATCH($DA41,Results!$A:$A,0),1),"")</f>
        <v/>
      </c>
      <c r="DE41" s="185"/>
      <c r="DF41" s="187" t="str">
        <f>IFERROR(INDEX(Results!S:S,MATCH($DA41,Results!$A:$A,0),1),"")</f>
        <v/>
      </c>
      <c r="DG41" s="118"/>
      <c r="DH41" s="119"/>
      <c r="DI41" s="119"/>
      <c r="DJ41" s="119"/>
      <c r="DK41" s="119"/>
      <c r="DL41" s="119"/>
      <c r="DM41" s="119"/>
      <c r="DN41" s="119"/>
      <c r="DO41" s="119"/>
      <c r="DP41" s="119"/>
      <c r="DQ41" s="119"/>
      <c r="DR41" s="119"/>
      <c r="DS41" s="119"/>
      <c r="DT41" s="119"/>
      <c r="DU41" s="119"/>
      <c r="DV41" s="119"/>
      <c r="DW41" s="119"/>
      <c r="DX41" s="119"/>
      <c r="DY41" s="120"/>
      <c r="DZ41" s="121"/>
      <c r="EA41" s="122"/>
      <c r="EB41" s="123"/>
      <c r="EC41" s="124"/>
      <c r="ED41" s="179"/>
      <c r="EE41" s="179" t="str">
        <f>IFERROR(IF(INDEX(Results!O:O,MATCH($DA41,Results!$A:$A,0),1)=0,"",INDEX(Results!O:O,MATCH($DA41,Results!$A:$A,0),1)),"")</f>
        <v/>
      </c>
      <c r="EK41" s="181" t="str">
        <f>IFERROR(INDEX(Results!P:P,MATCH($EI41,Results!$A:$A,0),1),"")</f>
        <v/>
      </c>
      <c r="EL41" s="184" t="str">
        <f>IFERROR(INDEX(Results!Q:Q,MATCH($EI41,Results!$A:$A,0),1),"")</f>
        <v/>
      </c>
      <c r="EM41" s="185"/>
      <c r="EN41" s="187" t="str">
        <f>IFERROR(INDEX(Results!S:S,MATCH($EI41,Results!$A:$A,0),1),"")</f>
        <v/>
      </c>
      <c r="EO41" s="118"/>
      <c r="EP41" s="119"/>
      <c r="EQ41" s="119"/>
      <c r="ER41" s="119"/>
      <c r="ES41" s="119"/>
      <c r="ET41" s="119"/>
      <c r="EU41" s="119"/>
      <c r="EV41" s="119"/>
      <c r="EW41" s="119"/>
      <c r="EX41" s="119"/>
      <c r="EY41" s="119"/>
      <c r="EZ41" s="119"/>
      <c r="FA41" s="119"/>
      <c r="FB41" s="119"/>
      <c r="FC41" s="119"/>
      <c r="FD41" s="119"/>
      <c r="FE41" s="119"/>
      <c r="FF41" s="119"/>
      <c r="FG41" s="120"/>
      <c r="FH41" s="121"/>
      <c r="FI41" s="122"/>
      <c r="FJ41" s="123"/>
      <c r="FK41" s="124"/>
      <c r="FL41" s="179"/>
      <c r="FM41" s="179" t="str">
        <f>IFERROR(IF(INDEX(Results!O:O,MATCH($EI41,Results!$A:$A,0),1)=0,"",INDEX(Results!O:O,MATCH($EI41,Results!$A:$A,0),1)),"")</f>
        <v/>
      </c>
      <c r="FS41" s="181" t="str">
        <f>IFERROR(INDEX(Results!P:P,MATCH($FQ41,Results!$A:$A,0),1),"")</f>
        <v/>
      </c>
      <c r="FT41" s="184" t="str">
        <f>IFERROR(INDEX(Results!Q:Q,MATCH($FQ41,Results!$A:$A,0),1),"")</f>
        <v/>
      </c>
      <c r="FU41" s="185"/>
      <c r="FV41" s="187" t="str">
        <f>IFERROR(INDEX(Results!S:S,MATCH($FQ41,Results!$A:$A,0),1),"")</f>
        <v/>
      </c>
      <c r="FW41" s="118"/>
      <c r="FX41" s="119"/>
      <c r="FY41" s="119"/>
      <c r="FZ41" s="119"/>
      <c r="GA41" s="119"/>
      <c r="GB41" s="119"/>
      <c r="GC41" s="119"/>
      <c r="GD41" s="119"/>
      <c r="GE41" s="119"/>
      <c r="GF41" s="119"/>
      <c r="GG41" s="119"/>
      <c r="GH41" s="119"/>
      <c r="GI41" s="119"/>
      <c r="GJ41" s="119"/>
      <c r="GK41" s="119"/>
      <c r="GL41" s="119"/>
      <c r="GM41" s="119"/>
      <c r="GN41" s="119"/>
      <c r="GO41" s="120"/>
      <c r="GP41" s="121"/>
      <c r="GQ41" s="122"/>
      <c r="GR41" s="123"/>
      <c r="GS41" s="124"/>
      <c r="GT41" s="179"/>
      <c r="GU41" s="179" t="str">
        <f>IFERROR(IF(INDEX(Results!O:O,MATCH($FQ41,Results!$A:$A,0),1)=0,"",INDEX(Results!O:O,MATCH($FQ41,Results!$A:$A,0),1)),"")</f>
        <v/>
      </c>
      <c r="HA41" s="181" t="str">
        <f>IFERROR(INDEX(Results!P:P,MATCH($GY41,Results!$A:$A,0),1),"")</f>
        <v/>
      </c>
      <c r="HB41" s="184" t="str">
        <f>IFERROR(INDEX(Results!Q:Q,MATCH($GY41,Results!$A:$A,0),1),"")</f>
        <v/>
      </c>
      <c r="HC41" s="185"/>
      <c r="HD41" s="187" t="str">
        <f>IFERROR(INDEX(Results!S:S,MATCH($GY41,Results!$A:$A,0),1),"")</f>
        <v/>
      </c>
      <c r="HE41" s="118"/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  <c r="HW41" s="120"/>
      <c r="HX41" s="121"/>
      <c r="HY41" s="122"/>
      <c r="HZ41" s="123"/>
      <c r="IA41" s="124"/>
      <c r="IB41" s="179"/>
      <c r="IC41" s="179" t="str">
        <f>IFERROR(IF(INDEX(Results!O:O,MATCH($GY41,Results!$A:$A,0),1)=0,"",INDEX(Results!O:O,MATCH($GY41,Results!$A:$A,0),1)),"")</f>
        <v/>
      </c>
      <c r="II41" s="181" t="str">
        <f>IFERROR(INDEX(Results!P:P,MATCH($IG41,Results!$A:$A,0),1),"")</f>
        <v/>
      </c>
      <c r="IJ41" s="184" t="str">
        <f>IFERROR(INDEX(Results!Q:Q,MATCH($IG41,Results!$A:$A,0),1),"")</f>
        <v/>
      </c>
      <c r="IK41" s="185"/>
      <c r="IL41" s="187" t="str">
        <f>IFERROR(INDEX(Results!S:S,MATCH($IG41,Results!$A:$A,0),1),"")</f>
        <v/>
      </c>
      <c r="IM41" s="118"/>
      <c r="IN41" s="119"/>
      <c r="IO41" s="119"/>
      <c r="IP41" s="119"/>
      <c r="IQ41" s="119"/>
      <c r="IR41" s="119"/>
      <c r="IS41" s="119"/>
      <c r="IT41" s="119"/>
      <c r="IU41" s="119"/>
      <c r="IV41" s="119"/>
      <c r="IW41" s="119"/>
      <c r="IX41" s="119"/>
      <c r="IY41" s="119"/>
      <c r="IZ41" s="119"/>
      <c r="JA41" s="119"/>
      <c r="JB41" s="119"/>
      <c r="JC41" s="119"/>
      <c r="JD41" s="119"/>
      <c r="JE41" s="120"/>
      <c r="JF41" s="121"/>
      <c r="JG41" s="122"/>
      <c r="JH41" s="123"/>
      <c r="JI41" s="124"/>
      <c r="JJ41" s="179"/>
      <c r="JK41" s="179" t="str">
        <f>IFERROR(IF(INDEX(Results!O:O,MATCH($IG41,Results!$A:$A,0),1)=0,"",INDEX(Results!O:O,MATCH($IG41,Results!$A:$A,0),1)),"")</f>
        <v/>
      </c>
      <c r="JQ41" s="181" t="str">
        <f>IFERROR(INDEX(Results!P:P,MATCH($JO41,Results!$A:$A,0),1),"")</f>
        <v/>
      </c>
      <c r="JR41" s="184" t="str">
        <f>IFERROR(INDEX(Results!Q:Q,MATCH($JO41,Results!$A:$A,0),1),"")</f>
        <v/>
      </c>
      <c r="JS41" s="185"/>
      <c r="JT41" s="187" t="str">
        <f>IFERROR(INDEX(Results!S:S,MATCH($JO41,Results!$A:$A,0),1),"")</f>
        <v/>
      </c>
      <c r="JU41" s="118"/>
      <c r="JV41" s="119"/>
      <c r="JW41" s="119"/>
      <c r="JX41" s="119"/>
      <c r="JY41" s="119"/>
      <c r="JZ41" s="119"/>
      <c r="KA41" s="119"/>
      <c r="KB41" s="119"/>
      <c r="KC41" s="119"/>
      <c r="KD41" s="119"/>
      <c r="KE41" s="119"/>
      <c r="KF41" s="119"/>
      <c r="KG41" s="119"/>
      <c r="KH41" s="119"/>
      <c r="KI41" s="119"/>
      <c r="KJ41" s="119"/>
      <c r="KK41" s="119"/>
      <c r="KL41" s="119"/>
      <c r="KM41" s="120"/>
      <c r="KN41" s="121"/>
      <c r="KO41" s="122"/>
      <c r="KP41" s="123"/>
      <c r="KQ41" s="124"/>
      <c r="KR41" s="179"/>
      <c r="KS41" s="179" t="str">
        <f>IFERROR(IF(INDEX(Results!O:O,MATCH($JO41,Results!$A:$A,0),1)=0,"",INDEX(Results!O:O,MATCH($JO41,Results!$A:$A,0),1)),"")</f>
        <v/>
      </c>
      <c r="KY41" s="181" t="str">
        <f>IFERROR(INDEX(Results!P:P,MATCH($KW41,Results!$A:$A,0),1),"")</f>
        <v/>
      </c>
      <c r="KZ41" s="184" t="str">
        <f>IFERROR(INDEX(Results!Q:Q,MATCH($KW41,Results!$A:$A,0),1),"")</f>
        <v/>
      </c>
      <c r="LA41" s="185"/>
      <c r="LB41" s="187" t="str">
        <f>IFERROR(INDEX(Results!S:S,MATCH($KW41,Results!$A:$A,0),1),"")</f>
        <v/>
      </c>
      <c r="LC41" s="118"/>
      <c r="LD41" s="119"/>
      <c r="LE41" s="119"/>
      <c r="LF41" s="119"/>
      <c r="LG41" s="119"/>
      <c r="LH41" s="119"/>
      <c r="LI41" s="119"/>
      <c r="LJ41" s="119"/>
      <c r="LK41" s="119"/>
      <c r="LL41" s="119"/>
      <c r="LM41" s="119"/>
      <c r="LN41" s="119"/>
      <c r="LO41" s="119"/>
      <c r="LP41" s="119"/>
      <c r="LQ41" s="119"/>
      <c r="LR41" s="119"/>
      <c r="LS41" s="119"/>
      <c r="LT41" s="119"/>
      <c r="LU41" s="120"/>
      <c r="LV41" s="121"/>
      <c r="LW41" s="122"/>
      <c r="LX41" s="123"/>
      <c r="LY41" s="124"/>
      <c r="LZ41" s="179"/>
      <c r="MA41" s="179" t="str">
        <f>IFERROR(IF(INDEX(Results!O:O,MATCH($KW41,Results!$A:$A,0),1)=0,"",INDEX(Results!O:O,MATCH($KW41,Results!$A:$A,0),1)),"")</f>
        <v/>
      </c>
      <c r="MG41" s="181" t="str">
        <f>IFERROR(INDEX(Results!P:P,MATCH($ME41,Results!$A:$A,0),1),"")</f>
        <v/>
      </c>
      <c r="MH41" s="184" t="str">
        <f>IFERROR(INDEX(Results!Q:Q,MATCH($ME41,Results!$A:$A,0),1),"")</f>
        <v/>
      </c>
      <c r="MI41" s="185"/>
      <c r="MJ41" s="187" t="str">
        <f>IFERROR(INDEX(Results!S:S,MATCH($ME41,Results!$A:$A,0),1),"")</f>
        <v/>
      </c>
      <c r="MK41" s="118"/>
      <c r="ML41" s="119"/>
      <c r="MM41" s="119"/>
      <c r="MN41" s="119"/>
      <c r="MO41" s="119"/>
      <c r="MP41" s="119"/>
      <c r="MQ41" s="119"/>
      <c r="MR41" s="119"/>
      <c r="MS41" s="119"/>
      <c r="MT41" s="119"/>
      <c r="MU41" s="119"/>
      <c r="MV41" s="119"/>
      <c r="MW41" s="119"/>
      <c r="MX41" s="119"/>
      <c r="MY41" s="119"/>
      <c r="MZ41" s="119"/>
      <c r="NA41" s="119"/>
      <c r="NB41" s="119"/>
      <c r="NC41" s="120"/>
      <c r="ND41" s="121"/>
      <c r="NE41" s="122"/>
      <c r="NF41" s="123"/>
      <c r="NG41" s="124"/>
      <c r="NH41" s="179"/>
      <c r="NI41" s="179" t="str">
        <f>IFERROR(IF(INDEX(Results!O:O,MATCH($ME41,Results!$A:$A,0),1)=0,"",INDEX(Results!O:O,MATCH($ME41,Results!$A:$A,0),1)),"")</f>
        <v/>
      </c>
      <c r="NO41" s="181" t="str">
        <f>IFERROR(INDEX(Results!P:P,MATCH($NM41,Results!$A:$A,0),1),"")</f>
        <v/>
      </c>
      <c r="NP41" s="184" t="str">
        <f>IFERROR(INDEX(Results!Q:Q,MATCH($NM41,Results!$A:$A,0),1),"")</f>
        <v/>
      </c>
      <c r="NQ41" s="185"/>
      <c r="NR41" s="187" t="str">
        <f>IFERROR(INDEX(Results!S:S,MATCH($NM41,Results!$A:$A,0),1),"")</f>
        <v/>
      </c>
      <c r="NS41" s="118"/>
      <c r="NT41" s="119"/>
      <c r="NU41" s="119"/>
      <c r="NV41" s="119"/>
      <c r="NW41" s="119"/>
      <c r="NX41" s="119"/>
      <c r="NY41" s="119"/>
      <c r="NZ41" s="119"/>
      <c r="OA41" s="119"/>
      <c r="OB41" s="119"/>
      <c r="OC41" s="119"/>
      <c r="OD41" s="119"/>
      <c r="OE41" s="119"/>
      <c r="OF41" s="119"/>
      <c r="OG41" s="119"/>
      <c r="OH41" s="119"/>
      <c r="OI41" s="119"/>
      <c r="OJ41" s="119"/>
      <c r="OK41" s="120"/>
      <c r="OL41" s="121"/>
      <c r="OM41" s="122"/>
      <c r="ON41" s="123"/>
      <c r="OO41" s="124"/>
      <c r="OP41" s="179"/>
      <c r="OQ41" s="179" t="str">
        <f>IFERROR(IF(INDEX(Results!O:O,MATCH($NM41,Results!$A:$A,0),1)=0,"",INDEX(Results!O:O,MATCH($NM41,Results!$A:$A,0),1)),"")</f>
        <v/>
      </c>
    </row>
    <row r="42" spans="1:407" ht="24" customHeight="1" x14ac:dyDescent="0.25">
      <c r="A42">
        <f t="shared" ref="A42:A50" si="323">A40</f>
        <v>0</v>
      </c>
      <c r="B42">
        <f t="shared" ref="B42:B50" si="324">B40+1</f>
        <v>1</v>
      </c>
      <c r="C42" t="str">
        <f t="shared" ref="C42" si="325">A42&amp;B42</f>
        <v>01</v>
      </c>
      <c r="E42" s="180" t="str">
        <f>IFERROR(INDEX(Results!P:P,MATCH($C42,Results!$A:$A,0),1),"")</f>
        <v/>
      </c>
      <c r="F42" s="182" t="str">
        <f>IFERROR(INDEX(Results!Q:Q,MATCH($C42,Results!$A:$A,0),1),"")</f>
        <v/>
      </c>
      <c r="G42" s="183"/>
      <c r="H42" s="186" t="str">
        <f>IFERROR(INDEX(Results!S:S,MATCH($C42,Results!$A:$A,0),1),"")</f>
        <v/>
      </c>
      <c r="I42" s="118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20"/>
      <c r="AB42" s="121"/>
      <c r="AC42" s="122"/>
      <c r="AD42" s="123"/>
      <c r="AE42" s="124"/>
      <c r="AF42" s="178"/>
      <c r="AG42" s="178" t="str">
        <f>IFERROR(IF(INDEX(Results!O:O,MATCH($C42,Results!$A:$A,0),1)=0,"",INDEX(Results!O:O,MATCH($C42,Results!$A:$A,0),1)),"")</f>
        <v/>
      </c>
      <c r="AI42">
        <f t="shared" si="290"/>
        <v>2</v>
      </c>
      <c r="AJ42">
        <f t="shared" si="291"/>
        <v>17</v>
      </c>
      <c r="AK42" t="str">
        <f t="shared" ref="AK42" si="326">AI42&amp;AJ42</f>
        <v>217</v>
      </c>
      <c r="AM42" s="180" t="str">
        <f>IFERROR(INDEX(Results!P:P,MATCH($AK42,Results!$A:$A,0),1),"")</f>
        <v/>
      </c>
      <c r="AN42" s="182" t="str">
        <f>IFERROR(INDEX(Results!Q:Q,MATCH($AK42,Results!$A:$A,0),1),"")</f>
        <v/>
      </c>
      <c r="AO42" s="183"/>
      <c r="AP42" s="186" t="str">
        <f>IFERROR(INDEX(Results!S:S,MATCH($AK42,Results!$A:$A,0),1),"")</f>
        <v/>
      </c>
      <c r="AQ42" s="118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20"/>
      <c r="BJ42" s="121"/>
      <c r="BK42" s="122"/>
      <c r="BL42" s="123"/>
      <c r="BM42" s="124"/>
      <c r="BN42" s="178"/>
      <c r="BO42" s="178" t="str">
        <f>IFERROR(IF(INDEX(Results!O:O,MATCH($AK42,Results!$A:$A,0),1)=0,"",INDEX(Results!O:O,MATCH($AK42,Results!$A:$A,0),1)),"")</f>
        <v/>
      </c>
      <c r="BQ42">
        <f t="shared" si="293"/>
        <v>3</v>
      </c>
      <c r="BR42">
        <f t="shared" si="294"/>
        <v>17</v>
      </c>
      <c r="BS42" t="str">
        <f t="shared" ref="BS42" si="327">BQ42&amp;BR42</f>
        <v>317</v>
      </c>
      <c r="BU42" s="180" t="str">
        <f>IFERROR(INDEX(Results!P:P,MATCH($BS42,Results!$A:$A,0),1),"")</f>
        <v/>
      </c>
      <c r="BV42" s="182" t="str">
        <f>IFERROR(INDEX(Results!Q:Q,MATCH($BS42,Results!$A:$A,0),1),"")</f>
        <v/>
      </c>
      <c r="BW42" s="183"/>
      <c r="BX42" s="186" t="str">
        <f>IFERROR(INDEX(Results!S:S,MATCH($BS42,Results!$A:$A,0),1),"")</f>
        <v/>
      </c>
      <c r="BY42" s="118"/>
      <c r="BZ42" s="119"/>
      <c r="CA42" s="119"/>
      <c r="CB42" s="119"/>
      <c r="CC42" s="119"/>
      <c r="CD42" s="119"/>
      <c r="CE42" s="119"/>
      <c r="CF42" s="119"/>
      <c r="CG42" s="119"/>
      <c r="CH42" s="119"/>
      <c r="CI42" s="119"/>
      <c r="CJ42" s="119"/>
      <c r="CK42" s="119"/>
      <c r="CL42" s="119"/>
      <c r="CM42" s="119"/>
      <c r="CN42" s="119"/>
      <c r="CO42" s="119"/>
      <c r="CP42" s="119"/>
      <c r="CQ42" s="120"/>
      <c r="CR42" s="121"/>
      <c r="CS42" s="122"/>
      <c r="CT42" s="123"/>
      <c r="CU42" s="124"/>
      <c r="CV42" s="178"/>
      <c r="CW42" s="178" t="str">
        <f>IFERROR(IF(INDEX(Results!O:O,MATCH($BS42,Results!$A:$A,0),1)=0,"",INDEX(Results!O:O,MATCH($BS42,Results!$A:$A,0),1)),"")</f>
        <v/>
      </c>
      <c r="CY42">
        <f t="shared" si="296"/>
        <v>4</v>
      </c>
      <c r="CZ42">
        <f t="shared" si="297"/>
        <v>17</v>
      </c>
      <c r="DA42" t="str">
        <f t="shared" ref="DA42" si="328">CY42&amp;CZ42</f>
        <v>417</v>
      </c>
      <c r="DC42" s="180">
        <f>IFERROR(INDEX(Results!P:P,MATCH($DA42,Results!$A:$A,0),1),"")</f>
        <v>88</v>
      </c>
      <c r="DD42" s="182" t="str">
        <f>IFERROR(INDEX(Results!Q:Q,MATCH($DA42,Results!$A:$A,0),1),"")</f>
        <v>Kirrah Paten</v>
      </c>
      <c r="DE42" s="183"/>
      <c r="DF42" s="186" t="str">
        <f>IFERROR(INDEX(Results!S:S,MATCH($DA42,Results!$A:$A,0),1),"")</f>
        <v>Southside</v>
      </c>
      <c r="DG42" s="118"/>
      <c r="DH42" s="119"/>
      <c r="DI42" s="119"/>
      <c r="DJ42" s="119"/>
      <c r="DK42" s="119"/>
      <c r="DL42" s="119"/>
      <c r="DM42" s="119"/>
      <c r="DN42" s="119"/>
      <c r="DO42" s="119"/>
      <c r="DP42" s="119"/>
      <c r="DQ42" s="119"/>
      <c r="DR42" s="119"/>
      <c r="DS42" s="119"/>
      <c r="DT42" s="119"/>
      <c r="DU42" s="119"/>
      <c r="DV42" s="119"/>
      <c r="DW42" s="119"/>
      <c r="DX42" s="119"/>
      <c r="DY42" s="120"/>
      <c r="DZ42" s="121"/>
      <c r="EA42" s="122"/>
      <c r="EB42" s="123"/>
      <c r="EC42" s="124"/>
      <c r="ED42" s="178"/>
      <c r="EE42" s="178" t="str">
        <f>IFERROR(IF(INDEX(Results!O:O,MATCH($DA42,Results!$A:$A,0),1)=0,"",INDEX(Results!O:O,MATCH($DA42,Results!$A:$A,0),1)),"")</f>
        <v/>
      </c>
      <c r="EG42">
        <f t="shared" si="299"/>
        <v>5</v>
      </c>
      <c r="EH42">
        <f t="shared" si="300"/>
        <v>17</v>
      </c>
      <c r="EI42" t="str">
        <f t="shared" ref="EI42" si="329">EG42&amp;EH42</f>
        <v>517</v>
      </c>
      <c r="EK42" s="188">
        <f>IFERROR(INDEX(Results!P:P,MATCH($EI42,Results!$A:$A,0),1),"")</f>
        <v>37</v>
      </c>
      <c r="EL42" s="190" t="str">
        <f>IFERROR(INDEX(Results!Q:Q,MATCH($EI42,Results!$A:$A,0),1),"")</f>
        <v>John Broadbent</v>
      </c>
      <c r="EM42" s="191"/>
      <c r="EN42" s="194" t="str">
        <f>IFERROR(INDEX(Results!S:S,MATCH($EI42,Results!$A:$A,0),1),"")</f>
        <v>Jimboomba</v>
      </c>
      <c r="EO42" s="118"/>
      <c r="EP42" s="119"/>
      <c r="EQ42" s="119"/>
      <c r="ER42" s="119"/>
      <c r="ES42" s="119"/>
      <c r="ET42" s="119"/>
      <c r="EU42" s="119"/>
      <c r="EV42" s="119"/>
      <c r="EW42" s="119"/>
      <c r="EX42" s="119"/>
      <c r="EY42" s="119"/>
      <c r="EZ42" s="119"/>
      <c r="FA42" s="119"/>
      <c r="FB42" s="119"/>
      <c r="FC42" s="119"/>
      <c r="FD42" s="119"/>
      <c r="FE42" s="119"/>
      <c r="FF42" s="119"/>
      <c r="FG42" s="120"/>
      <c r="FH42" s="121"/>
      <c r="FI42" s="122"/>
      <c r="FJ42" s="123"/>
      <c r="FK42" s="124"/>
      <c r="FL42" s="178"/>
      <c r="FM42" s="178" t="str">
        <f>IFERROR(IF(INDEX(Results!O:O,MATCH($EI42,Results!$A:$A,0),1)=0,"",INDEX(Results!O:O,MATCH($EI42,Results!$A:$A,0),1)),"")</f>
        <v>Snr</v>
      </c>
      <c r="FO42">
        <f t="shared" si="302"/>
        <v>6</v>
      </c>
      <c r="FP42">
        <f t="shared" si="303"/>
        <v>17</v>
      </c>
      <c r="FQ42" t="str">
        <f t="shared" ref="FQ42" si="330">FO42&amp;FP42</f>
        <v>617</v>
      </c>
      <c r="FS42" s="180" t="str">
        <f>IFERROR(INDEX(Results!P:P,MATCH($FQ42,Results!$A:$A,0),1),"")</f>
        <v/>
      </c>
      <c r="FT42" s="182" t="str">
        <f>IFERROR(INDEX(Results!Q:Q,MATCH($FQ42,Results!$A:$A,0),1),"")</f>
        <v/>
      </c>
      <c r="FU42" s="183"/>
      <c r="FV42" s="186" t="str">
        <f>IFERROR(INDEX(Results!S:S,MATCH($FQ42,Results!$A:$A,0),1),"")</f>
        <v/>
      </c>
      <c r="FW42" s="118"/>
      <c r="FX42" s="119"/>
      <c r="FY42" s="119"/>
      <c r="FZ42" s="119"/>
      <c r="GA42" s="119"/>
      <c r="GB42" s="119"/>
      <c r="GC42" s="119"/>
      <c r="GD42" s="119"/>
      <c r="GE42" s="119"/>
      <c r="GF42" s="119"/>
      <c r="GG42" s="119"/>
      <c r="GH42" s="119"/>
      <c r="GI42" s="119"/>
      <c r="GJ42" s="119"/>
      <c r="GK42" s="119"/>
      <c r="GL42" s="119"/>
      <c r="GM42" s="119"/>
      <c r="GN42" s="119"/>
      <c r="GO42" s="120"/>
      <c r="GP42" s="121"/>
      <c r="GQ42" s="122"/>
      <c r="GR42" s="123"/>
      <c r="GS42" s="124"/>
      <c r="GT42" s="178"/>
      <c r="GU42" s="178" t="str">
        <f>IFERROR(IF(INDEX(Results!O:O,MATCH($FQ42,Results!$A:$A,0),1)=0,"",INDEX(Results!O:O,MATCH($FQ42,Results!$A:$A,0),1)),"")</f>
        <v/>
      </c>
      <c r="GW42">
        <f t="shared" si="305"/>
        <v>7</v>
      </c>
      <c r="GX42">
        <f t="shared" si="306"/>
        <v>17</v>
      </c>
      <c r="GY42" t="str">
        <f t="shared" ref="GY42" si="331">GW42&amp;GX42</f>
        <v>717</v>
      </c>
      <c r="HA42" s="180" t="str">
        <f>IFERROR(INDEX(Results!P:P,MATCH($GY42,Results!$A:$A,0),1),"")</f>
        <v/>
      </c>
      <c r="HB42" s="182" t="str">
        <f>IFERROR(INDEX(Results!Q:Q,MATCH($GY42,Results!$A:$A,0),1),"")</f>
        <v/>
      </c>
      <c r="HC42" s="183"/>
      <c r="HD42" s="186" t="str">
        <f>IFERROR(INDEX(Results!S:S,MATCH($GY42,Results!$A:$A,0),1),"")</f>
        <v/>
      </c>
      <c r="HE42" s="118"/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  <c r="HW42" s="120"/>
      <c r="HX42" s="121"/>
      <c r="HY42" s="122"/>
      <c r="HZ42" s="123"/>
      <c r="IA42" s="124"/>
      <c r="IB42" s="178"/>
      <c r="IC42" s="178" t="str">
        <f>IFERROR(IF(INDEX(Results!O:O,MATCH($GY42,Results!$A:$A,0),1)=0,"",INDEX(Results!O:O,MATCH($GY42,Results!$A:$A,0),1)),"")</f>
        <v/>
      </c>
      <c r="IE42">
        <f t="shared" si="308"/>
        <v>8</v>
      </c>
      <c r="IF42">
        <f t="shared" si="309"/>
        <v>17</v>
      </c>
      <c r="IG42" t="str">
        <f t="shared" ref="IG42" si="332">IE42&amp;IF42</f>
        <v>817</v>
      </c>
      <c r="II42" s="180" t="str">
        <f>IFERROR(INDEX(Results!P:P,MATCH($IG42,Results!$A:$A,0),1),"")</f>
        <v/>
      </c>
      <c r="IJ42" s="182" t="str">
        <f>IFERROR(INDEX(Results!Q:Q,MATCH($IG42,Results!$A:$A,0),1),"")</f>
        <v/>
      </c>
      <c r="IK42" s="183"/>
      <c r="IL42" s="186" t="str">
        <f>IFERROR(INDEX(Results!S:S,MATCH($IG42,Results!$A:$A,0),1),"")</f>
        <v/>
      </c>
      <c r="IM42" s="118"/>
      <c r="IN42" s="119"/>
      <c r="IO42" s="119"/>
      <c r="IP42" s="119"/>
      <c r="IQ42" s="119"/>
      <c r="IR42" s="119"/>
      <c r="IS42" s="119"/>
      <c r="IT42" s="119"/>
      <c r="IU42" s="119"/>
      <c r="IV42" s="119"/>
      <c r="IW42" s="119"/>
      <c r="IX42" s="119"/>
      <c r="IY42" s="119"/>
      <c r="IZ42" s="119"/>
      <c r="JA42" s="119"/>
      <c r="JB42" s="119"/>
      <c r="JC42" s="119"/>
      <c r="JD42" s="119"/>
      <c r="JE42" s="120"/>
      <c r="JF42" s="121"/>
      <c r="JG42" s="122"/>
      <c r="JH42" s="123"/>
      <c r="JI42" s="124"/>
      <c r="JJ42" s="178"/>
      <c r="JK42" s="178" t="str">
        <f>IFERROR(IF(INDEX(Results!O:O,MATCH($IG42,Results!$A:$A,0),1)=0,"",INDEX(Results!O:O,MATCH($IG42,Results!$A:$A,0),1)),"")</f>
        <v/>
      </c>
      <c r="JM42">
        <f t="shared" si="311"/>
        <v>9</v>
      </c>
      <c r="JN42">
        <f t="shared" si="312"/>
        <v>17</v>
      </c>
      <c r="JO42" t="str">
        <f t="shared" ref="JO42" si="333">JM42&amp;JN42</f>
        <v>917</v>
      </c>
      <c r="JQ42" s="180" t="str">
        <f>IFERROR(INDEX(Results!P:P,MATCH($JO42,Results!$A:$A,0),1),"")</f>
        <v/>
      </c>
      <c r="JR42" s="182" t="str">
        <f>IFERROR(INDEX(Results!Q:Q,MATCH($JO42,Results!$A:$A,0),1),"")</f>
        <v/>
      </c>
      <c r="JS42" s="183"/>
      <c r="JT42" s="186" t="str">
        <f>IFERROR(INDEX(Results!S:S,MATCH($JO42,Results!$A:$A,0),1),"")</f>
        <v/>
      </c>
      <c r="JU42" s="118"/>
      <c r="JV42" s="119"/>
      <c r="JW42" s="119"/>
      <c r="JX42" s="119"/>
      <c r="JY42" s="119"/>
      <c r="JZ42" s="119"/>
      <c r="KA42" s="119"/>
      <c r="KB42" s="119"/>
      <c r="KC42" s="119"/>
      <c r="KD42" s="119"/>
      <c r="KE42" s="119"/>
      <c r="KF42" s="119"/>
      <c r="KG42" s="119"/>
      <c r="KH42" s="119"/>
      <c r="KI42" s="119"/>
      <c r="KJ42" s="119"/>
      <c r="KK42" s="119"/>
      <c r="KL42" s="119"/>
      <c r="KM42" s="120"/>
      <c r="KN42" s="121"/>
      <c r="KO42" s="122"/>
      <c r="KP42" s="123"/>
      <c r="KQ42" s="124"/>
      <c r="KR42" s="178"/>
      <c r="KS42" s="178" t="str">
        <f>IFERROR(IF(INDEX(Results!O:O,MATCH($JO42,Results!$A:$A,0),1)=0,"",INDEX(Results!O:O,MATCH($JO42,Results!$A:$A,0),1)),"")</f>
        <v/>
      </c>
      <c r="KU42">
        <f t="shared" si="314"/>
        <v>10</v>
      </c>
      <c r="KV42">
        <f t="shared" si="315"/>
        <v>17</v>
      </c>
      <c r="KW42" t="str">
        <f t="shared" ref="KW42" si="334">KU42&amp;KV42</f>
        <v>1017</v>
      </c>
      <c r="KY42" s="180" t="str">
        <f>IFERROR(INDEX(Results!P:P,MATCH($KW42,Results!$A:$A,0),1),"")</f>
        <v/>
      </c>
      <c r="KZ42" s="182" t="str">
        <f>IFERROR(INDEX(Results!Q:Q,MATCH($KW42,Results!$A:$A,0),1),"")</f>
        <v/>
      </c>
      <c r="LA42" s="183"/>
      <c r="LB42" s="186" t="str">
        <f>IFERROR(INDEX(Results!S:S,MATCH($KW42,Results!$A:$A,0),1),"")</f>
        <v/>
      </c>
      <c r="LC42" s="118"/>
      <c r="LD42" s="119"/>
      <c r="LE42" s="119"/>
      <c r="LF42" s="119"/>
      <c r="LG42" s="119"/>
      <c r="LH42" s="119"/>
      <c r="LI42" s="119"/>
      <c r="LJ42" s="119"/>
      <c r="LK42" s="119"/>
      <c r="LL42" s="119"/>
      <c r="LM42" s="119"/>
      <c r="LN42" s="119"/>
      <c r="LO42" s="119"/>
      <c r="LP42" s="119"/>
      <c r="LQ42" s="119"/>
      <c r="LR42" s="119"/>
      <c r="LS42" s="119"/>
      <c r="LT42" s="119"/>
      <c r="LU42" s="120"/>
      <c r="LV42" s="121"/>
      <c r="LW42" s="122"/>
      <c r="LX42" s="123"/>
      <c r="LY42" s="124"/>
      <c r="LZ42" s="178"/>
      <c r="MA42" s="178" t="str">
        <f>IFERROR(IF(INDEX(Results!O:O,MATCH($KW42,Results!$A:$A,0),1)=0,"",INDEX(Results!O:O,MATCH($KW42,Results!$A:$A,0),1)),"")</f>
        <v/>
      </c>
      <c r="MC42">
        <f t="shared" si="317"/>
        <v>11</v>
      </c>
      <c r="MD42">
        <f t="shared" si="318"/>
        <v>17</v>
      </c>
      <c r="ME42" t="str">
        <f t="shared" ref="ME42" si="335">MC42&amp;MD42</f>
        <v>1117</v>
      </c>
      <c r="MG42" s="180" t="str">
        <f>IFERROR(INDEX(Results!P:P,MATCH($ME42,Results!$A:$A,0),1),"")</f>
        <v/>
      </c>
      <c r="MH42" s="182" t="str">
        <f>IFERROR(INDEX(Results!Q:Q,MATCH($ME42,Results!$A:$A,0),1),"")</f>
        <v/>
      </c>
      <c r="MI42" s="183"/>
      <c r="MJ42" s="186" t="str">
        <f>IFERROR(INDEX(Results!S:S,MATCH($ME42,Results!$A:$A,0),1),"")</f>
        <v/>
      </c>
      <c r="MK42" s="118"/>
      <c r="ML42" s="119"/>
      <c r="MM42" s="119"/>
      <c r="MN42" s="119"/>
      <c r="MO42" s="119"/>
      <c r="MP42" s="119"/>
      <c r="MQ42" s="119"/>
      <c r="MR42" s="119"/>
      <c r="MS42" s="119"/>
      <c r="MT42" s="119"/>
      <c r="MU42" s="119"/>
      <c r="MV42" s="119"/>
      <c r="MW42" s="119"/>
      <c r="MX42" s="119"/>
      <c r="MY42" s="119"/>
      <c r="MZ42" s="119"/>
      <c r="NA42" s="119"/>
      <c r="NB42" s="119"/>
      <c r="NC42" s="120"/>
      <c r="ND42" s="121"/>
      <c r="NE42" s="122"/>
      <c r="NF42" s="123"/>
      <c r="NG42" s="124"/>
      <c r="NH42" s="178"/>
      <c r="NI42" s="178" t="str">
        <f>IFERROR(IF(INDEX(Results!O:O,MATCH($ME42,Results!$A:$A,0),1)=0,"",INDEX(Results!O:O,MATCH($ME42,Results!$A:$A,0),1)),"")</f>
        <v/>
      </c>
      <c r="NK42">
        <f t="shared" si="320"/>
        <v>12</v>
      </c>
      <c r="NL42">
        <f t="shared" si="321"/>
        <v>17</v>
      </c>
      <c r="NM42" t="str">
        <f t="shared" ref="NM42" si="336">NK42&amp;NL42</f>
        <v>1217</v>
      </c>
      <c r="NO42" s="180" t="str">
        <f>IFERROR(INDEX(Results!P:P,MATCH($NM42,Results!$A:$A,0),1),"")</f>
        <v/>
      </c>
      <c r="NP42" s="182" t="str">
        <f>IFERROR(INDEX(Results!Q:Q,MATCH($NM42,Results!$A:$A,0),1),"")</f>
        <v/>
      </c>
      <c r="NQ42" s="183"/>
      <c r="NR42" s="186" t="str">
        <f>IFERROR(INDEX(Results!S:S,MATCH($NM42,Results!$A:$A,0),1),"")</f>
        <v/>
      </c>
      <c r="NS42" s="118"/>
      <c r="NT42" s="119"/>
      <c r="NU42" s="119"/>
      <c r="NV42" s="119"/>
      <c r="NW42" s="119"/>
      <c r="NX42" s="119"/>
      <c r="NY42" s="119"/>
      <c r="NZ42" s="119"/>
      <c r="OA42" s="119"/>
      <c r="OB42" s="119"/>
      <c r="OC42" s="119"/>
      <c r="OD42" s="119"/>
      <c r="OE42" s="119"/>
      <c r="OF42" s="119"/>
      <c r="OG42" s="119"/>
      <c r="OH42" s="119"/>
      <c r="OI42" s="119"/>
      <c r="OJ42" s="119"/>
      <c r="OK42" s="120"/>
      <c r="OL42" s="121"/>
      <c r="OM42" s="122"/>
      <c r="ON42" s="123"/>
      <c r="OO42" s="124"/>
      <c r="OP42" s="178"/>
      <c r="OQ42" s="178" t="str">
        <f>IFERROR(IF(INDEX(Results!O:O,MATCH($NM42,Results!$A:$A,0),1)=0,"",INDEX(Results!O:O,MATCH($NM42,Results!$A:$A,0),1)),"")</f>
        <v/>
      </c>
    </row>
    <row r="43" spans="1:407" ht="24" customHeight="1" x14ac:dyDescent="0.25">
      <c r="E43" s="181"/>
      <c r="F43" s="184"/>
      <c r="G43" s="185"/>
      <c r="H43" s="187"/>
      <c r="I43" s="118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20"/>
      <c r="AB43" s="121"/>
      <c r="AC43" s="122"/>
      <c r="AD43" s="123"/>
      <c r="AE43" s="124"/>
      <c r="AF43" s="179"/>
      <c r="AG43" s="179"/>
      <c r="AM43" s="181"/>
      <c r="AN43" s="184"/>
      <c r="AO43" s="185"/>
      <c r="AP43" s="187"/>
      <c r="AQ43" s="118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20"/>
      <c r="BJ43" s="121"/>
      <c r="BK43" s="122"/>
      <c r="BL43" s="123"/>
      <c r="BM43" s="124"/>
      <c r="BN43" s="179"/>
      <c r="BO43" s="179"/>
      <c r="BU43" s="181" t="str">
        <f>IFERROR(INDEX(Results!P:P,MATCH($BS43,Results!$A:$A,0),1),"")</f>
        <v/>
      </c>
      <c r="BV43" s="184" t="str">
        <f>IFERROR(INDEX(Results!Q:Q,MATCH($BS43,Results!$A:$A,0),1),"")</f>
        <v/>
      </c>
      <c r="BW43" s="185"/>
      <c r="BX43" s="187" t="str">
        <f>IFERROR(INDEX(Results!S:S,MATCH($BS43,Results!$A:$A,0),1),"")</f>
        <v/>
      </c>
      <c r="BY43" s="118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20"/>
      <c r="CR43" s="121"/>
      <c r="CS43" s="122"/>
      <c r="CT43" s="123"/>
      <c r="CU43" s="124"/>
      <c r="CV43" s="179"/>
      <c r="CW43" s="179" t="str">
        <f>IFERROR(IF(INDEX(Results!O:O,MATCH($BS43,Results!$A:$A,0),1)=0,"",INDEX(Results!O:O,MATCH($BS43,Results!$A:$A,0),1)),"")</f>
        <v/>
      </c>
      <c r="DC43" s="181" t="str">
        <f>IFERROR(INDEX(Results!P:P,MATCH($DA43,Results!$A:$A,0),1),"")</f>
        <v/>
      </c>
      <c r="DD43" s="184" t="str">
        <f>IFERROR(INDEX(Results!Q:Q,MATCH($DA43,Results!$A:$A,0),1),"")</f>
        <v/>
      </c>
      <c r="DE43" s="185"/>
      <c r="DF43" s="187" t="str">
        <f>IFERROR(INDEX(Results!S:S,MATCH($DA43,Results!$A:$A,0),1),"")</f>
        <v/>
      </c>
      <c r="DG43" s="118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  <c r="DT43" s="119"/>
      <c r="DU43" s="119"/>
      <c r="DV43" s="119"/>
      <c r="DW43" s="119"/>
      <c r="DX43" s="119"/>
      <c r="DY43" s="120"/>
      <c r="DZ43" s="121"/>
      <c r="EA43" s="122"/>
      <c r="EB43" s="123"/>
      <c r="EC43" s="124"/>
      <c r="ED43" s="179"/>
      <c r="EE43" s="179" t="str">
        <f>IFERROR(IF(INDEX(Results!O:O,MATCH($DA43,Results!$A:$A,0),1)=0,"",INDEX(Results!O:O,MATCH($DA43,Results!$A:$A,0),1)),"")</f>
        <v/>
      </c>
      <c r="EK43" s="189" t="str">
        <f>IFERROR(INDEX(Results!P:P,MATCH($EI43,Results!$A:$A,0),1),"")</f>
        <v/>
      </c>
      <c r="EL43" s="192" t="str">
        <f>IFERROR(INDEX(Results!Q:Q,MATCH($EI43,Results!$A:$A,0),1),"")</f>
        <v/>
      </c>
      <c r="EM43" s="193"/>
      <c r="EN43" s="195" t="str">
        <f>IFERROR(INDEX(Results!S:S,MATCH($EI43,Results!$A:$A,0),1),"")</f>
        <v/>
      </c>
      <c r="EO43" s="118"/>
      <c r="EP43" s="119"/>
      <c r="EQ43" s="119"/>
      <c r="ER43" s="119"/>
      <c r="ES43" s="119"/>
      <c r="ET43" s="119"/>
      <c r="EU43" s="119"/>
      <c r="EV43" s="119"/>
      <c r="EW43" s="119"/>
      <c r="EX43" s="119"/>
      <c r="EY43" s="119"/>
      <c r="EZ43" s="119"/>
      <c r="FA43" s="119"/>
      <c r="FB43" s="119"/>
      <c r="FC43" s="119"/>
      <c r="FD43" s="119"/>
      <c r="FE43" s="119"/>
      <c r="FF43" s="119"/>
      <c r="FG43" s="120"/>
      <c r="FH43" s="121"/>
      <c r="FI43" s="122"/>
      <c r="FJ43" s="123"/>
      <c r="FK43" s="124"/>
      <c r="FL43" s="179"/>
      <c r="FM43" s="179" t="str">
        <f>IFERROR(IF(INDEX(Results!O:O,MATCH($EI43,Results!$A:$A,0),1)=0,"",INDEX(Results!O:O,MATCH($EI43,Results!$A:$A,0),1)),"")</f>
        <v/>
      </c>
      <c r="FS43" s="181" t="str">
        <f>IFERROR(INDEX(Results!P:P,MATCH($FQ43,Results!$A:$A,0),1),"")</f>
        <v/>
      </c>
      <c r="FT43" s="184" t="str">
        <f>IFERROR(INDEX(Results!Q:Q,MATCH($FQ43,Results!$A:$A,0),1),"")</f>
        <v/>
      </c>
      <c r="FU43" s="185"/>
      <c r="FV43" s="187" t="str">
        <f>IFERROR(INDEX(Results!S:S,MATCH($FQ43,Results!$A:$A,0),1),"")</f>
        <v/>
      </c>
      <c r="FW43" s="118"/>
      <c r="FX43" s="119"/>
      <c r="FY43" s="119"/>
      <c r="FZ43" s="119"/>
      <c r="GA43" s="119"/>
      <c r="GB43" s="119"/>
      <c r="GC43" s="119"/>
      <c r="GD43" s="119"/>
      <c r="GE43" s="119"/>
      <c r="GF43" s="119"/>
      <c r="GG43" s="119"/>
      <c r="GH43" s="119"/>
      <c r="GI43" s="119"/>
      <c r="GJ43" s="119"/>
      <c r="GK43" s="119"/>
      <c r="GL43" s="119"/>
      <c r="GM43" s="119"/>
      <c r="GN43" s="119"/>
      <c r="GO43" s="120"/>
      <c r="GP43" s="121"/>
      <c r="GQ43" s="122"/>
      <c r="GR43" s="123"/>
      <c r="GS43" s="124"/>
      <c r="GT43" s="179"/>
      <c r="GU43" s="179" t="str">
        <f>IFERROR(IF(INDEX(Results!O:O,MATCH($FQ43,Results!$A:$A,0),1)=0,"",INDEX(Results!O:O,MATCH($FQ43,Results!$A:$A,0),1)),"")</f>
        <v/>
      </c>
      <c r="HA43" s="181" t="str">
        <f>IFERROR(INDEX(Results!P:P,MATCH($GY43,Results!$A:$A,0),1),"")</f>
        <v/>
      </c>
      <c r="HB43" s="184" t="str">
        <f>IFERROR(INDEX(Results!Q:Q,MATCH($GY43,Results!$A:$A,0),1),"")</f>
        <v/>
      </c>
      <c r="HC43" s="185"/>
      <c r="HD43" s="187" t="str">
        <f>IFERROR(INDEX(Results!S:S,MATCH($GY43,Results!$A:$A,0),1),"")</f>
        <v/>
      </c>
      <c r="HE43" s="118"/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  <c r="HW43" s="120"/>
      <c r="HX43" s="121"/>
      <c r="HY43" s="122"/>
      <c r="HZ43" s="123"/>
      <c r="IA43" s="124"/>
      <c r="IB43" s="179"/>
      <c r="IC43" s="179" t="str">
        <f>IFERROR(IF(INDEX(Results!O:O,MATCH($GY43,Results!$A:$A,0),1)=0,"",INDEX(Results!O:O,MATCH($GY43,Results!$A:$A,0),1)),"")</f>
        <v/>
      </c>
      <c r="II43" s="181" t="str">
        <f>IFERROR(INDEX(Results!P:P,MATCH($IG43,Results!$A:$A,0),1),"")</f>
        <v/>
      </c>
      <c r="IJ43" s="184" t="str">
        <f>IFERROR(INDEX(Results!Q:Q,MATCH($IG43,Results!$A:$A,0),1),"")</f>
        <v/>
      </c>
      <c r="IK43" s="185"/>
      <c r="IL43" s="187" t="str">
        <f>IFERROR(INDEX(Results!S:S,MATCH($IG43,Results!$A:$A,0),1),"")</f>
        <v/>
      </c>
      <c r="IM43" s="118"/>
      <c r="IN43" s="119"/>
      <c r="IO43" s="119"/>
      <c r="IP43" s="119"/>
      <c r="IQ43" s="119"/>
      <c r="IR43" s="119"/>
      <c r="IS43" s="119"/>
      <c r="IT43" s="119"/>
      <c r="IU43" s="119"/>
      <c r="IV43" s="119"/>
      <c r="IW43" s="119"/>
      <c r="IX43" s="119"/>
      <c r="IY43" s="119"/>
      <c r="IZ43" s="119"/>
      <c r="JA43" s="119"/>
      <c r="JB43" s="119"/>
      <c r="JC43" s="119"/>
      <c r="JD43" s="119"/>
      <c r="JE43" s="120"/>
      <c r="JF43" s="121"/>
      <c r="JG43" s="122"/>
      <c r="JH43" s="123"/>
      <c r="JI43" s="124"/>
      <c r="JJ43" s="179"/>
      <c r="JK43" s="179" t="str">
        <f>IFERROR(IF(INDEX(Results!O:O,MATCH($IG43,Results!$A:$A,0),1)=0,"",INDEX(Results!O:O,MATCH($IG43,Results!$A:$A,0),1)),"")</f>
        <v/>
      </c>
      <c r="JQ43" s="181" t="str">
        <f>IFERROR(INDEX(Results!P:P,MATCH($JO43,Results!$A:$A,0),1),"")</f>
        <v/>
      </c>
      <c r="JR43" s="184" t="str">
        <f>IFERROR(INDEX(Results!Q:Q,MATCH($JO43,Results!$A:$A,0),1),"")</f>
        <v/>
      </c>
      <c r="JS43" s="185"/>
      <c r="JT43" s="187" t="str">
        <f>IFERROR(INDEX(Results!S:S,MATCH($JO43,Results!$A:$A,0),1),"")</f>
        <v/>
      </c>
      <c r="JU43" s="118"/>
      <c r="JV43" s="119"/>
      <c r="JW43" s="119"/>
      <c r="JX43" s="119"/>
      <c r="JY43" s="119"/>
      <c r="JZ43" s="119"/>
      <c r="KA43" s="119"/>
      <c r="KB43" s="119"/>
      <c r="KC43" s="119"/>
      <c r="KD43" s="119"/>
      <c r="KE43" s="119"/>
      <c r="KF43" s="119"/>
      <c r="KG43" s="119"/>
      <c r="KH43" s="119"/>
      <c r="KI43" s="119"/>
      <c r="KJ43" s="119"/>
      <c r="KK43" s="119"/>
      <c r="KL43" s="119"/>
      <c r="KM43" s="120"/>
      <c r="KN43" s="121"/>
      <c r="KO43" s="122"/>
      <c r="KP43" s="123"/>
      <c r="KQ43" s="124"/>
      <c r="KR43" s="179"/>
      <c r="KS43" s="179" t="str">
        <f>IFERROR(IF(INDEX(Results!O:O,MATCH($JO43,Results!$A:$A,0),1)=0,"",INDEX(Results!O:O,MATCH($JO43,Results!$A:$A,0),1)),"")</f>
        <v/>
      </c>
      <c r="KY43" s="181" t="str">
        <f>IFERROR(INDEX(Results!P:P,MATCH($KW43,Results!$A:$A,0),1),"")</f>
        <v/>
      </c>
      <c r="KZ43" s="184" t="str">
        <f>IFERROR(INDEX(Results!Q:Q,MATCH($KW43,Results!$A:$A,0),1),"")</f>
        <v/>
      </c>
      <c r="LA43" s="185"/>
      <c r="LB43" s="187" t="str">
        <f>IFERROR(INDEX(Results!S:S,MATCH($KW43,Results!$A:$A,0),1),"")</f>
        <v/>
      </c>
      <c r="LC43" s="118"/>
      <c r="LD43" s="119"/>
      <c r="LE43" s="119"/>
      <c r="LF43" s="119"/>
      <c r="LG43" s="119"/>
      <c r="LH43" s="119"/>
      <c r="LI43" s="119"/>
      <c r="LJ43" s="119"/>
      <c r="LK43" s="119"/>
      <c r="LL43" s="119"/>
      <c r="LM43" s="119"/>
      <c r="LN43" s="119"/>
      <c r="LO43" s="119"/>
      <c r="LP43" s="119"/>
      <c r="LQ43" s="119"/>
      <c r="LR43" s="119"/>
      <c r="LS43" s="119"/>
      <c r="LT43" s="119"/>
      <c r="LU43" s="120"/>
      <c r="LV43" s="121"/>
      <c r="LW43" s="122"/>
      <c r="LX43" s="123"/>
      <c r="LY43" s="124"/>
      <c r="LZ43" s="179"/>
      <c r="MA43" s="179" t="str">
        <f>IFERROR(IF(INDEX(Results!O:O,MATCH($KW43,Results!$A:$A,0),1)=0,"",INDEX(Results!O:O,MATCH($KW43,Results!$A:$A,0),1)),"")</f>
        <v/>
      </c>
      <c r="MG43" s="181" t="str">
        <f>IFERROR(INDEX(Results!P:P,MATCH($ME43,Results!$A:$A,0),1),"")</f>
        <v/>
      </c>
      <c r="MH43" s="184" t="str">
        <f>IFERROR(INDEX(Results!Q:Q,MATCH($ME43,Results!$A:$A,0),1),"")</f>
        <v/>
      </c>
      <c r="MI43" s="185"/>
      <c r="MJ43" s="187" t="str">
        <f>IFERROR(INDEX(Results!S:S,MATCH($ME43,Results!$A:$A,0),1),"")</f>
        <v/>
      </c>
      <c r="MK43" s="118"/>
      <c r="ML43" s="119"/>
      <c r="MM43" s="119"/>
      <c r="MN43" s="119"/>
      <c r="MO43" s="119"/>
      <c r="MP43" s="119"/>
      <c r="MQ43" s="119"/>
      <c r="MR43" s="119"/>
      <c r="MS43" s="119"/>
      <c r="MT43" s="119"/>
      <c r="MU43" s="119"/>
      <c r="MV43" s="119"/>
      <c r="MW43" s="119"/>
      <c r="MX43" s="119"/>
      <c r="MY43" s="119"/>
      <c r="MZ43" s="119"/>
      <c r="NA43" s="119"/>
      <c r="NB43" s="119"/>
      <c r="NC43" s="120"/>
      <c r="ND43" s="121"/>
      <c r="NE43" s="122"/>
      <c r="NF43" s="123"/>
      <c r="NG43" s="124"/>
      <c r="NH43" s="179"/>
      <c r="NI43" s="179" t="str">
        <f>IFERROR(IF(INDEX(Results!O:O,MATCH($ME43,Results!$A:$A,0),1)=0,"",INDEX(Results!O:O,MATCH($ME43,Results!$A:$A,0),1)),"")</f>
        <v/>
      </c>
      <c r="NO43" s="181" t="str">
        <f>IFERROR(INDEX(Results!P:P,MATCH($NM43,Results!$A:$A,0),1),"")</f>
        <v/>
      </c>
      <c r="NP43" s="184" t="str">
        <f>IFERROR(INDEX(Results!Q:Q,MATCH($NM43,Results!$A:$A,0),1),"")</f>
        <v/>
      </c>
      <c r="NQ43" s="185"/>
      <c r="NR43" s="187" t="str">
        <f>IFERROR(INDEX(Results!S:S,MATCH($NM43,Results!$A:$A,0),1),"")</f>
        <v/>
      </c>
      <c r="NS43" s="118"/>
      <c r="NT43" s="119"/>
      <c r="NU43" s="119"/>
      <c r="NV43" s="119"/>
      <c r="NW43" s="119"/>
      <c r="NX43" s="119"/>
      <c r="NY43" s="119"/>
      <c r="NZ43" s="119"/>
      <c r="OA43" s="119"/>
      <c r="OB43" s="119"/>
      <c r="OC43" s="119"/>
      <c r="OD43" s="119"/>
      <c r="OE43" s="119"/>
      <c r="OF43" s="119"/>
      <c r="OG43" s="119"/>
      <c r="OH43" s="119"/>
      <c r="OI43" s="119"/>
      <c r="OJ43" s="119"/>
      <c r="OK43" s="120"/>
      <c r="OL43" s="121"/>
      <c r="OM43" s="122"/>
      <c r="ON43" s="123"/>
      <c r="OO43" s="124"/>
      <c r="OP43" s="179"/>
      <c r="OQ43" s="179" t="str">
        <f>IFERROR(IF(INDEX(Results!O:O,MATCH($NM43,Results!$A:$A,0),1)=0,"",INDEX(Results!O:O,MATCH($NM43,Results!$A:$A,0),1)),"")</f>
        <v/>
      </c>
    </row>
    <row r="44" spans="1:407" ht="24" customHeight="1" x14ac:dyDescent="0.25">
      <c r="A44">
        <f t="shared" si="323"/>
        <v>0</v>
      </c>
      <c r="B44">
        <f t="shared" si="324"/>
        <v>2</v>
      </c>
      <c r="C44" t="str">
        <f t="shared" ref="C44" si="337">A44&amp;B44</f>
        <v>02</v>
      </c>
      <c r="E44" s="180" t="str">
        <f>IFERROR(INDEX(Results!P:P,MATCH($C44,Results!$A:$A,0),1),"")</f>
        <v/>
      </c>
      <c r="F44" s="182" t="str">
        <f>IFERROR(INDEX(Results!Q:Q,MATCH($C44,Results!$A:$A,0),1),"")</f>
        <v/>
      </c>
      <c r="G44" s="183"/>
      <c r="H44" s="186" t="str">
        <f>IFERROR(INDEX(Results!S:S,MATCH($C44,Results!$A:$A,0),1),"")</f>
        <v/>
      </c>
      <c r="I44" s="118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20"/>
      <c r="AB44" s="121"/>
      <c r="AC44" s="122"/>
      <c r="AD44" s="123"/>
      <c r="AE44" s="124"/>
      <c r="AF44" s="178"/>
      <c r="AG44" s="178" t="str">
        <f>IFERROR(IF(INDEX(Results!O:O,MATCH($C44,Results!$A:$A,0),1)=0,"",INDEX(Results!O:O,MATCH($C44,Results!$A:$A,0),1)),"")</f>
        <v/>
      </c>
      <c r="AI44">
        <f t="shared" si="290"/>
        <v>2</v>
      </c>
      <c r="AJ44">
        <f t="shared" si="291"/>
        <v>18</v>
      </c>
      <c r="AK44" t="str">
        <f t="shared" ref="AK44" si="338">AI44&amp;AJ44</f>
        <v>218</v>
      </c>
      <c r="AM44" s="180" t="str">
        <f>IFERROR(INDEX(Results!P:P,MATCH($AK44,Results!$A:$A,0),1),"")</f>
        <v/>
      </c>
      <c r="AN44" s="182" t="str">
        <f>IFERROR(INDEX(Results!Q:Q,MATCH($AK44,Results!$A:$A,0),1),"")</f>
        <v/>
      </c>
      <c r="AO44" s="183"/>
      <c r="AP44" s="186" t="str">
        <f>IFERROR(INDEX(Results!S:S,MATCH($AK44,Results!$A:$A,0),1),"")</f>
        <v/>
      </c>
      <c r="AQ44" s="118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20"/>
      <c r="BJ44" s="121"/>
      <c r="BK44" s="122"/>
      <c r="BL44" s="123"/>
      <c r="BM44" s="124"/>
      <c r="BN44" s="178"/>
      <c r="BO44" s="178" t="str">
        <f>IFERROR(IF(INDEX(Results!O:O,MATCH($AK44,Results!$A:$A,0),1)=0,"",INDEX(Results!O:O,MATCH($AK44,Results!$A:$A,0),1)),"")</f>
        <v/>
      </c>
      <c r="BQ44">
        <f t="shared" si="293"/>
        <v>3</v>
      </c>
      <c r="BR44">
        <f t="shared" si="294"/>
        <v>18</v>
      </c>
      <c r="BS44" t="str">
        <f t="shared" ref="BS44" si="339">BQ44&amp;BR44</f>
        <v>318</v>
      </c>
      <c r="BU44" s="180" t="str">
        <f>IFERROR(INDEX(Results!P:P,MATCH($BS44,Results!$A:$A,0),1),"")</f>
        <v/>
      </c>
      <c r="BV44" s="182" t="str">
        <f>IFERROR(INDEX(Results!Q:Q,MATCH($BS44,Results!$A:$A,0),1),"")</f>
        <v/>
      </c>
      <c r="BW44" s="183"/>
      <c r="BX44" s="186" t="str">
        <f>IFERROR(INDEX(Results!S:S,MATCH($BS44,Results!$A:$A,0),1),"")</f>
        <v/>
      </c>
      <c r="BY44" s="118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  <c r="CL44" s="119"/>
      <c r="CM44" s="119"/>
      <c r="CN44" s="119"/>
      <c r="CO44" s="119"/>
      <c r="CP44" s="119"/>
      <c r="CQ44" s="120"/>
      <c r="CR44" s="121"/>
      <c r="CS44" s="122"/>
      <c r="CT44" s="123"/>
      <c r="CU44" s="124"/>
      <c r="CV44" s="178"/>
      <c r="CW44" s="178" t="str">
        <f>IFERROR(IF(INDEX(Results!O:O,MATCH($BS44,Results!$A:$A,0),1)=0,"",INDEX(Results!O:O,MATCH($BS44,Results!$A:$A,0),1)),"")</f>
        <v/>
      </c>
      <c r="CY44">
        <f t="shared" si="296"/>
        <v>4</v>
      </c>
      <c r="CZ44">
        <f t="shared" si="297"/>
        <v>18</v>
      </c>
      <c r="DA44" t="str">
        <f t="shared" ref="DA44" si="340">CY44&amp;CZ44</f>
        <v>418</v>
      </c>
      <c r="DC44" s="180">
        <f>IFERROR(INDEX(Results!P:P,MATCH($DA44,Results!$A:$A,0),1),"")</f>
        <v>90</v>
      </c>
      <c r="DD44" s="182" t="str">
        <f>IFERROR(INDEX(Results!Q:Q,MATCH($DA44,Results!$A:$A,0),1),"")</f>
        <v>John Broadbent</v>
      </c>
      <c r="DE44" s="183"/>
      <c r="DF44" s="186" t="str">
        <f>IFERROR(INDEX(Results!S:S,MATCH($DA44,Results!$A:$A,0),1),"")</f>
        <v>Jimboomba</v>
      </c>
      <c r="DG44" s="118"/>
      <c r="DH44" s="119"/>
      <c r="DI44" s="119"/>
      <c r="DJ44" s="119"/>
      <c r="DK44" s="119"/>
      <c r="DL44" s="119"/>
      <c r="DM44" s="119"/>
      <c r="DN44" s="119"/>
      <c r="DO44" s="119"/>
      <c r="DP44" s="119"/>
      <c r="DQ44" s="119"/>
      <c r="DR44" s="119"/>
      <c r="DS44" s="119"/>
      <c r="DT44" s="119"/>
      <c r="DU44" s="119"/>
      <c r="DV44" s="119"/>
      <c r="DW44" s="119"/>
      <c r="DX44" s="119"/>
      <c r="DY44" s="120"/>
      <c r="DZ44" s="121"/>
      <c r="EA44" s="122"/>
      <c r="EB44" s="123"/>
      <c r="EC44" s="124"/>
      <c r="ED44" s="178"/>
      <c r="EE44" s="178" t="str">
        <f>IFERROR(IF(INDEX(Results!O:O,MATCH($DA44,Results!$A:$A,0),1)=0,"",INDEX(Results!O:O,MATCH($DA44,Results!$A:$A,0),1)),"")</f>
        <v>Snr</v>
      </c>
      <c r="EG44">
        <f t="shared" si="299"/>
        <v>5</v>
      </c>
      <c r="EH44">
        <f t="shared" si="300"/>
        <v>18</v>
      </c>
      <c r="EI44" t="str">
        <f t="shared" ref="EI44" si="341">EG44&amp;EH44</f>
        <v>518</v>
      </c>
      <c r="EK44" s="180">
        <f>IFERROR(INDEX(Results!P:P,MATCH($EI44,Results!$A:$A,0),1),"")</f>
        <v>89</v>
      </c>
      <c r="EL44" s="182" t="str">
        <f>IFERROR(INDEX(Results!Q:Q,MATCH($EI44,Results!$A:$A,0),1),"")</f>
        <v>Hayden Taylor</v>
      </c>
      <c r="EM44" s="183"/>
      <c r="EN44" s="186" t="str">
        <f>IFERROR(INDEX(Results!S:S,MATCH($EI44,Results!$A:$A,0),1),"")</f>
        <v>Runcorn</v>
      </c>
      <c r="EO44" s="118"/>
      <c r="EP44" s="119"/>
      <c r="EQ44" s="119"/>
      <c r="ER44" s="119"/>
      <c r="ES44" s="119"/>
      <c r="ET44" s="119"/>
      <c r="EU44" s="119"/>
      <c r="EV44" s="119"/>
      <c r="EW44" s="119"/>
      <c r="EX44" s="119"/>
      <c r="EY44" s="119"/>
      <c r="EZ44" s="119"/>
      <c r="FA44" s="119"/>
      <c r="FB44" s="119"/>
      <c r="FC44" s="119"/>
      <c r="FD44" s="119"/>
      <c r="FE44" s="119"/>
      <c r="FF44" s="119"/>
      <c r="FG44" s="120"/>
      <c r="FH44" s="121"/>
      <c r="FI44" s="122"/>
      <c r="FJ44" s="123"/>
      <c r="FK44" s="124"/>
      <c r="FL44" s="178"/>
      <c r="FM44" s="178" t="str">
        <f>IFERROR(IF(INDEX(Results!O:O,MATCH($EI44,Results!$A:$A,0),1)=0,"",INDEX(Results!O:O,MATCH($EI44,Results!$A:$A,0),1)),"")</f>
        <v/>
      </c>
      <c r="FO44">
        <f t="shared" si="302"/>
        <v>6</v>
      </c>
      <c r="FP44">
        <f t="shared" si="303"/>
        <v>18</v>
      </c>
      <c r="FQ44" t="str">
        <f t="shared" ref="FQ44" si="342">FO44&amp;FP44</f>
        <v>618</v>
      </c>
      <c r="FS44" s="180" t="str">
        <f>IFERROR(INDEX(Results!P:P,MATCH($FQ44,Results!$A:$A,0),1),"")</f>
        <v/>
      </c>
      <c r="FT44" s="182" t="str">
        <f>IFERROR(INDEX(Results!Q:Q,MATCH($FQ44,Results!$A:$A,0),1),"")</f>
        <v/>
      </c>
      <c r="FU44" s="183"/>
      <c r="FV44" s="186" t="str">
        <f>IFERROR(INDEX(Results!S:S,MATCH($FQ44,Results!$A:$A,0),1),"")</f>
        <v/>
      </c>
      <c r="FW44" s="118"/>
      <c r="FX44" s="119"/>
      <c r="FY44" s="119"/>
      <c r="FZ44" s="119"/>
      <c r="GA44" s="119"/>
      <c r="GB44" s="119"/>
      <c r="GC44" s="119"/>
      <c r="GD44" s="119"/>
      <c r="GE44" s="119"/>
      <c r="GF44" s="119"/>
      <c r="GG44" s="119"/>
      <c r="GH44" s="119"/>
      <c r="GI44" s="119"/>
      <c r="GJ44" s="119"/>
      <c r="GK44" s="119"/>
      <c r="GL44" s="119"/>
      <c r="GM44" s="119"/>
      <c r="GN44" s="119"/>
      <c r="GO44" s="120"/>
      <c r="GP44" s="121"/>
      <c r="GQ44" s="122"/>
      <c r="GR44" s="123"/>
      <c r="GS44" s="124"/>
      <c r="GT44" s="178"/>
      <c r="GU44" s="178" t="str">
        <f>IFERROR(IF(INDEX(Results!O:O,MATCH($FQ44,Results!$A:$A,0),1)=0,"",INDEX(Results!O:O,MATCH($FQ44,Results!$A:$A,0),1)),"")</f>
        <v/>
      </c>
      <c r="GW44">
        <f t="shared" si="305"/>
        <v>7</v>
      </c>
      <c r="GX44">
        <f t="shared" si="306"/>
        <v>18</v>
      </c>
      <c r="GY44" t="str">
        <f t="shared" ref="GY44" si="343">GW44&amp;GX44</f>
        <v>718</v>
      </c>
      <c r="HA44" s="180" t="str">
        <f>IFERROR(INDEX(Results!P:P,MATCH($GY44,Results!$A:$A,0),1),"")</f>
        <v/>
      </c>
      <c r="HB44" s="182" t="str">
        <f>IFERROR(INDEX(Results!Q:Q,MATCH($GY44,Results!$A:$A,0),1),"")</f>
        <v/>
      </c>
      <c r="HC44" s="183"/>
      <c r="HD44" s="186" t="str">
        <f>IFERROR(INDEX(Results!S:S,MATCH($GY44,Results!$A:$A,0),1),"")</f>
        <v/>
      </c>
      <c r="HE44" s="118"/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  <c r="HW44" s="120"/>
      <c r="HX44" s="121"/>
      <c r="HY44" s="122"/>
      <c r="HZ44" s="123"/>
      <c r="IA44" s="124"/>
      <c r="IB44" s="178"/>
      <c r="IC44" s="178" t="str">
        <f>IFERROR(IF(INDEX(Results!O:O,MATCH($GY44,Results!$A:$A,0),1)=0,"",INDEX(Results!O:O,MATCH($GY44,Results!$A:$A,0),1)),"")</f>
        <v/>
      </c>
      <c r="IE44">
        <f t="shared" si="308"/>
        <v>8</v>
      </c>
      <c r="IF44">
        <f t="shared" si="309"/>
        <v>18</v>
      </c>
      <c r="IG44" t="str">
        <f t="shared" ref="IG44" si="344">IE44&amp;IF44</f>
        <v>818</v>
      </c>
      <c r="II44" s="180" t="str">
        <f>IFERROR(INDEX(Results!P:P,MATCH($IG44,Results!$A:$A,0),1),"")</f>
        <v/>
      </c>
      <c r="IJ44" s="182" t="str">
        <f>IFERROR(INDEX(Results!Q:Q,MATCH($IG44,Results!$A:$A,0),1),"")</f>
        <v/>
      </c>
      <c r="IK44" s="183"/>
      <c r="IL44" s="186" t="str">
        <f>IFERROR(INDEX(Results!S:S,MATCH($IG44,Results!$A:$A,0),1),"")</f>
        <v/>
      </c>
      <c r="IM44" s="118"/>
      <c r="IN44" s="119"/>
      <c r="IO44" s="119"/>
      <c r="IP44" s="119"/>
      <c r="IQ44" s="119"/>
      <c r="IR44" s="119"/>
      <c r="IS44" s="119"/>
      <c r="IT44" s="119"/>
      <c r="IU44" s="119"/>
      <c r="IV44" s="119"/>
      <c r="IW44" s="119"/>
      <c r="IX44" s="119"/>
      <c r="IY44" s="119"/>
      <c r="IZ44" s="119"/>
      <c r="JA44" s="119"/>
      <c r="JB44" s="119"/>
      <c r="JC44" s="119"/>
      <c r="JD44" s="119"/>
      <c r="JE44" s="120"/>
      <c r="JF44" s="121"/>
      <c r="JG44" s="122"/>
      <c r="JH44" s="123"/>
      <c r="JI44" s="124"/>
      <c r="JJ44" s="178"/>
      <c r="JK44" s="178" t="str">
        <f>IFERROR(IF(INDEX(Results!O:O,MATCH($IG44,Results!$A:$A,0),1)=0,"",INDEX(Results!O:O,MATCH($IG44,Results!$A:$A,0),1)),"")</f>
        <v/>
      </c>
      <c r="JM44">
        <f t="shared" si="311"/>
        <v>9</v>
      </c>
      <c r="JN44">
        <f t="shared" si="312"/>
        <v>18</v>
      </c>
      <c r="JO44" t="str">
        <f t="shared" ref="JO44" si="345">JM44&amp;JN44</f>
        <v>918</v>
      </c>
      <c r="JQ44" s="180" t="str">
        <f>IFERROR(INDEX(Results!P:P,MATCH($JO44,Results!$A:$A,0),1),"")</f>
        <v/>
      </c>
      <c r="JR44" s="182" t="str">
        <f>IFERROR(INDEX(Results!Q:Q,MATCH($JO44,Results!$A:$A,0),1),"")</f>
        <v/>
      </c>
      <c r="JS44" s="183"/>
      <c r="JT44" s="186" t="str">
        <f>IFERROR(INDEX(Results!S:S,MATCH($JO44,Results!$A:$A,0),1),"")</f>
        <v/>
      </c>
      <c r="JU44" s="118"/>
      <c r="JV44" s="119"/>
      <c r="JW44" s="119"/>
      <c r="JX44" s="119"/>
      <c r="JY44" s="119"/>
      <c r="JZ44" s="119"/>
      <c r="KA44" s="119"/>
      <c r="KB44" s="119"/>
      <c r="KC44" s="119"/>
      <c r="KD44" s="119"/>
      <c r="KE44" s="119"/>
      <c r="KF44" s="119"/>
      <c r="KG44" s="119"/>
      <c r="KH44" s="119"/>
      <c r="KI44" s="119"/>
      <c r="KJ44" s="119"/>
      <c r="KK44" s="119"/>
      <c r="KL44" s="119"/>
      <c r="KM44" s="120"/>
      <c r="KN44" s="121"/>
      <c r="KO44" s="122"/>
      <c r="KP44" s="123"/>
      <c r="KQ44" s="124"/>
      <c r="KR44" s="178"/>
      <c r="KS44" s="178" t="str">
        <f>IFERROR(IF(INDEX(Results!O:O,MATCH($JO44,Results!$A:$A,0),1)=0,"",INDEX(Results!O:O,MATCH($JO44,Results!$A:$A,0),1)),"")</f>
        <v/>
      </c>
      <c r="KU44">
        <f t="shared" si="314"/>
        <v>10</v>
      </c>
      <c r="KV44">
        <f t="shared" si="315"/>
        <v>18</v>
      </c>
      <c r="KW44" t="str">
        <f t="shared" ref="KW44" si="346">KU44&amp;KV44</f>
        <v>1018</v>
      </c>
      <c r="KY44" s="180" t="str">
        <f>IFERROR(INDEX(Results!P:P,MATCH($KW44,Results!$A:$A,0),1),"")</f>
        <v/>
      </c>
      <c r="KZ44" s="182" t="str">
        <f>IFERROR(INDEX(Results!Q:Q,MATCH($KW44,Results!$A:$A,0),1),"")</f>
        <v/>
      </c>
      <c r="LA44" s="183"/>
      <c r="LB44" s="186" t="str">
        <f>IFERROR(INDEX(Results!S:S,MATCH($KW44,Results!$A:$A,0),1),"")</f>
        <v/>
      </c>
      <c r="LC44" s="118"/>
      <c r="LD44" s="119"/>
      <c r="LE44" s="119"/>
      <c r="LF44" s="119"/>
      <c r="LG44" s="119"/>
      <c r="LH44" s="119"/>
      <c r="LI44" s="119"/>
      <c r="LJ44" s="119"/>
      <c r="LK44" s="119"/>
      <c r="LL44" s="119"/>
      <c r="LM44" s="119"/>
      <c r="LN44" s="119"/>
      <c r="LO44" s="119"/>
      <c r="LP44" s="119"/>
      <c r="LQ44" s="119"/>
      <c r="LR44" s="119"/>
      <c r="LS44" s="119"/>
      <c r="LT44" s="119"/>
      <c r="LU44" s="120"/>
      <c r="LV44" s="121"/>
      <c r="LW44" s="122"/>
      <c r="LX44" s="123"/>
      <c r="LY44" s="124"/>
      <c r="LZ44" s="178"/>
      <c r="MA44" s="178" t="str">
        <f>IFERROR(IF(INDEX(Results!O:O,MATCH($KW44,Results!$A:$A,0),1)=0,"",INDEX(Results!O:O,MATCH($KW44,Results!$A:$A,0),1)),"")</f>
        <v/>
      </c>
      <c r="MC44">
        <f t="shared" si="317"/>
        <v>11</v>
      </c>
      <c r="MD44">
        <f t="shared" si="318"/>
        <v>18</v>
      </c>
      <c r="ME44" t="str">
        <f t="shared" ref="ME44" si="347">MC44&amp;MD44</f>
        <v>1118</v>
      </c>
      <c r="MG44" s="180" t="str">
        <f>IFERROR(INDEX(Results!P:P,MATCH($ME44,Results!$A:$A,0),1),"")</f>
        <v/>
      </c>
      <c r="MH44" s="182" t="str">
        <f>IFERROR(INDEX(Results!Q:Q,MATCH($ME44,Results!$A:$A,0),1),"")</f>
        <v/>
      </c>
      <c r="MI44" s="183"/>
      <c r="MJ44" s="186" t="str">
        <f>IFERROR(INDEX(Results!S:S,MATCH($ME44,Results!$A:$A,0),1),"")</f>
        <v/>
      </c>
      <c r="MK44" s="118"/>
      <c r="ML44" s="119"/>
      <c r="MM44" s="119"/>
      <c r="MN44" s="119"/>
      <c r="MO44" s="119"/>
      <c r="MP44" s="119"/>
      <c r="MQ44" s="119"/>
      <c r="MR44" s="119"/>
      <c r="MS44" s="119"/>
      <c r="MT44" s="119"/>
      <c r="MU44" s="119"/>
      <c r="MV44" s="119"/>
      <c r="MW44" s="119"/>
      <c r="MX44" s="119"/>
      <c r="MY44" s="119"/>
      <c r="MZ44" s="119"/>
      <c r="NA44" s="119"/>
      <c r="NB44" s="119"/>
      <c r="NC44" s="120"/>
      <c r="ND44" s="121"/>
      <c r="NE44" s="122"/>
      <c r="NF44" s="123"/>
      <c r="NG44" s="124"/>
      <c r="NH44" s="178"/>
      <c r="NI44" s="178" t="str">
        <f>IFERROR(IF(INDEX(Results!O:O,MATCH($ME44,Results!$A:$A,0),1)=0,"",INDEX(Results!O:O,MATCH($ME44,Results!$A:$A,0),1)),"")</f>
        <v/>
      </c>
      <c r="NK44">
        <f t="shared" si="320"/>
        <v>12</v>
      </c>
      <c r="NL44">
        <f t="shared" si="321"/>
        <v>18</v>
      </c>
      <c r="NM44" t="str">
        <f t="shared" ref="NM44" si="348">NK44&amp;NL44</f>
        <v>1218</v>
      </c>
      <c r="NO44" s="180" t="str">
        <f>IFERROR(INDEX(Results!P:P,MATCH($NM44,Results!$A:$A,0),1),"")</f>
        <v/>
      </c>
      <c r="NP44" s="182" t="str">
        <f>IFERROR(INDEX(Results!Q:Q,MATCH($NM44,Results!$A:$A,0),1),"")</f>
        <v/>
      </c>
      <c r="NQ44" s="183"/>
      <c r="NR44" s="186" t="str">
        <f>IFERROR(INDEX(Results!S:S,MATCH($NM44,Results!$A:$A,0),1),"")</f>
        <v/>
      </c>
      <c r="NS44" s="118"/>
      <c r="NT44" s="119"/>
      <c r="NU44" s="119"/>
      <c r="NV44" s="119"/>
      <c r="NW44" s="119"/>
      <c r="NX44" s="119"/>
      <c r="NY44" s="119"/>
      <c r="NZ44" s="119"/>
      <c r="OA44" s="119"/>
      <c r="OB44" s="119"/>
      <c r="OC44" s="119"/>
      <c r="OD44" s="119"/>
      <c r="OE44" s="119"/>
      <c r="OF44" s="119"/>
      <c r="OG44" s="119"/>
      <c r="OH44" s="119"/>
      <c r="OI44" s="119"/>
      <c r="OJ44" s="119"/>
      <c r="OK44" s="120"/>
      <c r="OL44" s="121"/>
      <c r="OM44" s="122"/>
      <c r="ON44" s="123"/>
      <c r="OO44" s="124"/>
      <c r="OP44" s="178"/>
      <c r="OQ44" s="178" t="str">
        <f>IFERROR(IF(INDEX(Results!O:O,MATCH($NM44,Results!$A:$A,0),1)=0,"",INDEX(Results!O:O,MATCH($NM44,Results!$A:$A,0),1)),"")</f>
        <v/>
      </c>
    </row>
    <row r="45" spans="1:407" ht="24" customHeight="1" x14ac:dyDescent="0.25">
      <c r="E45" s="181"/>
      <c r="F45" s="184"/>
      <c r="G45" s="185"/>
      <c r="H45" s="187"/>
      <c r="I45" s="118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20"/>
      <c r="AB45" s="121"/>
      <c r="AC45" s="122"/>
      <c r="AD45" s="123"/>
      <c r="AE45" s="124"/>
      <c r="AF45" s="179"/>
      <c r="AG45" s="179"/>
      <c r="AM45" s="181"/>
      <c r="AN45" s="184"/>
      <c r="AO45" s="185"/>
      <c r="AP45" s="187"/>
      <c r="AQ45" s="118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20"/>
      <c r="BJ45" s="121"/>
      <c r="BK45" s="122"/>
      <c r="BL45" s="123"/>
      <c r="BM45" s="124"/>
      <c r="BN45" s="179"/>
      <c r="BO45" s="179"/>
      <c r="BU45" s="181" t="str">
        <f>IFERROR(INDEX(Results!P:P,MATCH($BS45,Results!$A:$A,0),1),"")</f>
        <v/>
      </c>
      <c r="BV45" s="184" t="str">
        <f>IFERROR(INDEX(Results!Q:Q,MATCH($BS45,Results!$A:$A,0),1),"")</f>
        <v/>
      </c>
      <c r="BW45" s="185"/>
      <c r="BX45" s="187" t="str">
        <f>IFERROR(INDEX(Results!S:S,MATCH($BS45,Results!$A:$A,0),1),"")</f>
        <v/>
      </c>
      <c r="BY45" s="118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19"/>
      <c r="CO45" s="119"/>
      <c r="CP45" s="119"/>
      <c r="CQ45" s="120"/>
      <c r="CR45" s="121"/>
      <c r="CS45" s="122"/>
      <c r="CT45" s="123"/>
      <c r="CU45" s="124"/>
      <c r="CV45" s="179"/>
      <c r="CW45" s="179" t="str">
        <f>IFERROR(IF(INDEX(Results!O:O,MATCH($BS45,Results!$A:$A,0),1)=0,"",INDEX(Results!O:O,MATCH($BS45,Results!$A:$A,0),1)),"")</f>
        <v/>
      </c>
      <c r="DC45" s="181" t="str">
        <f>IFERROR(INDEX(Results!P:P,MATCH($DA45,Results!$A:$A,0),1),"")</f>
        <v/>
      </c>
      <c r="DD45" s="184" t="str">
        <f>IFERROR(INDEX(Results!Q:Q,MATCH($DA45,Results!$A:$A,0),1),"")</f>
        <v/>
      </c>
      <c r="DE45" s="185"/>
      <c r="DF45" s="187" t="str">
        <f>IFERROR(INDEX(Results!S:S,MATCH($DA45,Results!$A:$A,0),1),"")</f>
        <v/>
      </c>
      <c r="DG45" s="118"/>
      <c r="DH45" s="119"/>
      <c r="DI45" s="119"/>
      <c r="DJ45" s="119"/>
      <c r="DK45" s="119"/>
      <c r="DL45" s="119"/>
      <c r="DM45" s="119"/>
      <c r="DN45" s="119"/>
      <c r="DO45" s="119"/>
      <c r="DP45" s="119"/>
      <c r="DQ45" s="119"/>
      <c r="DR45" s="119"/>
      <c r="DS45" s="119"/>
      <c r="DT45" s="119"/>
      <c r="DU45" s="119"/>
      <c r="DV45" s="119"/>
      <c r="DW45" s="119"/>
      <c r="DX45" s="119"/>
      <c r="DY45" s="120"/>
      <c r="DZ45" s="121"/>
      <c r="EA45" s="122"/>
      <c r="EB45" s="123"/>
      <c r="EC45" s="124"/>
      <c r="ED45" s="179"/>
      <c r="EE45" s="179" t="str">
        <f>IFERROR(IF(INDEX(Results!O:O,MATCH($DA45,Results!$A:$A,0),1)=0,"",INDEX(Results!O:O,MATCH($DA45,Results!$A:$A,0),1)),"")</f>
        <v/>
      </c>
      <c r="EK45" s="181" t="str">
        <f>IFERROR(INDEX(Results!P:P,MATCH($EI45,Results!$A:$A,0),1),"")</f>
        <v/>
      </c>
      <c r="EL45" s="184" t="str">
        <f>IFERROR(INDEX(Results!Q:Q,MATCH($EI45,Results!$A:$A,0),1),"")</f>
        <v/>
      </c>
      <c r="EM45" s="185"/>
      <c r="EN45" s="187" t="str">
        <f>IFERROR(INDEX(Results!S:S,MATCH($EI45,Results!$A:$A,0),1),"")</f>
        <v/>
      </c>
      <c r="EO45" s="118"/>
      <c r="EP45" s="119"/>
      <c r="EQ45" s="119"/>
      <c r="ER45" s="119"/>
      <c r="ES45" s="119"/>
      <c r="ET45" s="119"/>
      <c r="EU45" s="119"/>
      <c r="EV45" s="119"/>
      <c r="EW45" s="119"/>
      <c r="EX45" s="119"/>
      <c r="EY45" s="119"/>
      <c r="EZ45" s="119"/>
      <c r="FA45" s="119"/>
      <c r="FB45" s="119"/>
      <c r="FC45" s="119"/>
      <c r="FD45" s="119"/>
      <c r="FE45" s="119"/>
      <c r="FF45" s="119"/>
      <c r="FG45" s="120"/>
      <c r="FH45" s="121"/>
      <c r="FI45" s="122"/>
      <c r="FJ45" s="123"/>
      <c r="FK45" s="124"/>
      <c r="FL45" s="179"/>
      <c r="FM45" s="179" t="str">
        <f>IFERROR(IF(INDEX(Results!O:O,MATCH($EI45,Results!$A:$A,0),1)=0,"",INDEX(Results!O:O,MATCH($EI45,Results!$A:$A,0),1)),"")</f>
        <v/>
      </c>
      <c r="FS45" s="181" t="str">
        <f>IFERROR(INDEX(Results!P:P,MATCH($FQ45,Results!$A:$A,0),1),"")</f>
        <v/>
      </c>
      <c r="FT45" s="184" t="str">
        <f>IFERROR(INDEX(Results!Q:Q,MATCH($FQ45,Results!$A:$A,0),1),"")</f>
        <v/>
      </c>
      <c r="FU45" s="185"/>
      <c r="FV45" s="187" t="str">
        <f>IFERROR(INDEX(Results!S:S,MATCH($FQ45,Results!$A:$A,0),1),"")</f>
        <v/>
      </c>
      <c r="FW45" s="118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  <c r="GJ45" s="119"/>
      <c r="GK45" s="119"/>
      <c r="GL45" s="119"/>
      <c r="GM45" s="119"/>
      <c r="GN45" s="119"/>
      <c r="GO45" s="120"/>
      <c r="GP45" s="121"/>
      <c r="GQ45" s="122"/>
      <c r="GR45" s="123"/>
      <c r="GS45" s="124"/>
      <c r="GT45" s="179"/>
      <c r="GU45" s="179" t="str">
        <f>IFERROR(IF(INDEX(Results!O:O,MATCH($FQ45,Results!$A:$A,0),1)=0,"",INDEX(Results!O:O,MATCH($FQ45,Results!$A:$A,0),1)),"")</f>
        <v/>
      </c>
      <c r="HA45" s="181" t="str">
        <f>IFERROR(INDEX(Results!P:P,MATCH($GY45,Results!$A:$A,0),1),"")</f>
        <v/>
      </c>
      <c r="HB45" s="184" t="str">
        <f>IFERROR(INDEX(Results!Q:Q,MATCH($GY45,Results!$A:$A,0),1),"")</f>
        <v/>
      </c>
      <c r="HC45" s="185"/>
      <c r="HD45" s="187" t="str">
        <f>IFERROR(INDEX(Results!S:S,MATCH($GY45,Results!$A:$A,0),1),"")</f>
        <v/>
      </c>
      <c r="HE45" s="118"/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  <c r="HW45" s="120"/>
      <c r="HX45" s="121"/>
      <c r="HY45" s="122"/>
      <c r="HZ45" s="123"/>
      <c r="IA45" s="124"/>
      <c r="IB45" s="179"/>
      <c r="IC45" s="179" t="str">
        <f>IFERROR(IF(INDEX(Results!O:O,MATCH($GY45,Results!$A:$A,0),1)=0,"",INDEX(Results!O:O,MATCH($GY45,Results!$A:$A,0),1)),"")</f>
        <v/>
      </c>
      <c r="II45" s="181" t="str">
        <f>IFERROR(INDEX(Results!P:P,MATCH($IG45,Results!$A:$A,0),1),"")</f>
        <v/>
      </c>
      <c r="IJ45" s="184" t="str">
        <f>IFERROR(INDEX(Results!Q:Q,MATCH($IG45,Results!$A:$A,0),1),"")</f>
        <v/>
      </c>
      <c r="IK45" s="185"/>
      <c r="IL45" s="187" t="str">
        <f>IFERROR(INDEX(Results!S:S,MATCH($IG45,Results!$A:$A,0),1),"")</f>
        <v/>
      </c>
      <c r="IM45" s="118"/>
      <c r="IN45" s="119"/>
      <c r="IO45" s="119"/>
      <c r="IP45" s="119"/>
      <c r="IQ45" s="119"/>
      <c r="IR45" s="119"/>
      <c r="IS45" s="119"/>
      <c r="IT45" s="119"/>
      <c r="IU45" s="119"/>
      <c r="IV45" s="119"/>
      <c r="IW45" s="119"/>
      <c r="IX45" s="119"/>
      <c r="IY45" s="119"/>
      <c r="IZ45" s="119"/>
      <c r="JA45" s="119"/>
      <c r="JB45" s="119"/>
      <c r="JC45" s="119"/>
      <c r="JD45" s="119"/>
      <c r="JE45" s="120"/>
      <c r="JF45" s="121"/>
      <c r="JG45" s="122"/>
      <c r="JH45" s="123"/>
      <c r="JI45" s="124"/>
      <c r="JJ45" s="179"/>
      <c r="JK45" s="179" t="str">
        <f>IFERROR(IF(INDEX(Results!O:O,MATCH($IG45,Results!$A:$A,0),1)=0,"",INDEX(Results!O:O,MATCH($IG45,Results!$A:$A,0),1)),"")</f>
        <v/>
      </c>
      <c r="JQ45" s="181" t="str">
        <f>IFERROR(INDEX(Results!P:P,MATCH($JO45,Results!$A:$A,0),1),"")</f>
        <v/>
      </c>
      <c r="JR45" s="184" t="str">
        <f>IFERROR(INDEX(Results!Q:Q,MATCH($JO45,Results!$A:$A,0),1),"")</f>
        <v/>
      </c>
      <c r="JS45" s="185"/>
      <c r="JT45" s="187" t="str">
        <f>IFERROR(INDEX(Results!S:S,MATCH($JO45,Results!$A:$A,0),1),"")</f>
        <v/>
      </c>
      <c r="JU45" s="118"/>
      <c r="JV45" s="119"/>
      <c r="JW45" s="119"/>
      <c r="JX45" s="119"/>
      <c r="JY45" s="119"/>
      <c r="JZ45" s="119"/>
      <c r="KA45" s="119"/>
      <c r="KB45" s="119"/>
      <c r="KC45" s="119"/>
      <c r="KD45" s="119"/>
      <c r="KE45" s="119"/>
      <c r="KF45" s="119"/>
      <c r="KG45" s="119"/>
      <c r="KH45" s="119"/>
      <c r="KI45" s="119"/>
      <c r="KJ45" s="119"/>
      <c r="KK45" s="119"/>
      <c r="KL45" s="119"/>
      <c r="KM45" s="120"/>
      <c r="KN45" s="121"/>
      <c r="KO45" s="122"/>
      <c r="KP45" s="123"/>
      <c r="KQ45" s="124"/>
      <c r="KR45" s="179"/>
      <c r="KS45" s="179" t="str">
        <f>IFERROR(IF(INDEX(Results!O:O,MATCH($JO45,Results!$A:$A,0),1)=0,"",INDEX(Results!O:O,MATCH($JO45,Results!$A:$A,0),1)),"")</f>
        <v/>
      </c>
      <c r="KY45" s="181" t="str">
        <f>IFERROR(INDEX(Results!P:P,MATCH($KW45,Results!$A:$A,0),1),"")</f>
        <v/>
      </c>
      <c r="KZ45" s="184" t="str">
        <f>IFERROR(INDEX(Results!Q:Q,MATCH($KW45,Results!$A:$A,0),1),"")</f>
        <v/>
      </c>
      <c r="LA45" s="185"/>
      <c r="LB45" s="187" t="str">
        <f>IFERROR(INDEX(Results!S:S,MATCH($KW45,Results!$A:$A,0),1),"")</f>
        <v/>
      </c>
      <c r="LC45" s="118"/>
      <c r="LD45" s="119"/>
      <c r="LE45" s="119"/>
      <c r="LF45" s="119"/>
      <c r="LG45" s="119"/>
      <c r="LH45" s="119"/>
      <c r="LI45" s="119"/>
      <c r="LJ45" s="119"/>
      <c r="LK45" s="119"/>
      <c r="LL45" s="119"/>
      <c r="LM45" s="119"/>
      <c r="LN45" s="119"/>
      <c r="LO45" s="119"/>
      <c r="LP45" s="119"/>
      <c r="LQ45" s="119"/>
      <c r="LR45" s="119"/>
      <c r="LS45" s="119"/>
      <c r="LT45" s="119"/>
      <c r="LU45" s="120"/>
      <c r="LV45" s="121"/>
      <c r="LW45" s="122"/>
      <c r="LX45" s="123"/>
      <c r="LY45" s="124"/>
      <c r="LZ45" s="179"/>
      <c r="MA45" s="179" t="str">
        <f>IFERROR(IF(INDEX(Results!O:O,MATCH($KW45,Results!$A:$A,0),1)=0,"",INDEX(Results!O:O,MATCH($KW45,Results!$A:$A,0),1)),"")</f>
        <v/>
      </c>
      <c r="MG45" s="181" t="str">
        <f>IFERROR(INDEX(Results!P:P,MATCH($ME45,Results!$A:$A,0),1),"")</f>
        <v/>
      </c>
      <c r="MH45" s="184" t="str">
        <f>IFERROR(INDEX(Results!Q:Q,MATCH($ME45,Results!$A:$A,0),1),"")</f>
        <v/>
      </c>
      <c r="MI45" s="185"/>
      <c r="MJ45" s="187" t="str">
        <f>IFERROR(INDEX(Results!S:S,MATCH($ME45,Results!$A:$A,0),1),"")</f>
        <v/>
      </c>
      <c r="MK45" s="118"/>
      <c r="ML45" s="119"/>
      <c r="MM45" s="119"/>
      <c r="MN45" s="119"/>
      <c r="MO45" s="119"/>
      <c r="MP45" s="119"/>
      <c r="MQ45" s="119"/>
      <c r="MR45" s="119"/>
      <c r="MS45" s="119"/>
      <c r="MT45" s="119"/>
      <c r="MU45" s="119"/>
      <c r="MV45" s="119"/>
      <c r="MW45" s="119"/>
      <c r="MX45" s="119"/>
      <c r="MY45" s="119"/>
      <c r="MZ45" s="119"/>
      <c r="NA45" s="119"/>
      <c r="NB45" s="119"/>
      <c r="NC45" s="120"/>
      <c r="ND45" s="121"/>
      <c r="NE45" s="122"/>
      <c r="NF45" s="123"/>
      <c r="NG45" s="124"/>
      <c r="NH45" s="179"/>
      <c r="NI45" s="179" t="str">
        <f>IFERROR(IF(INDEX(Results!O:O,MATCH($ME45,Results!$A:$A,0),1)=0,"",INDEX(Results!O:O,MATCH($ME45,Results!$A:$A,0),1)),"")</f>
        <v/>
      </c>
      <c r="NO45" s="181" t="str">
        <f>IFERROR(INDEX(Results!P:P,MATCH($NM45,Results!$A:$A,0),1),"")</f>
        <v/>
      </c>
      <c r="NP45" s="184" t="str">
        <f>IFERROR(INDEX(Results!Q:Q,MATCH($NM45,Results!$A:$A,0),1),"")</f>
        <v/>
      </c>
      <c r="NQ45" s="185"/>
      <c r="NR45" s="187" t="str">
        <f>IFERROR(INDEX(Results!S:S,MATCH($NM45,Results!$A:$A,0),1),"")</f>
        <v/>
      </c>
      <c r="NS45" s="118"/>
      <c r="NT45" s="119"/>
      <c r="NU45" s="119"/>
      <c r="NV45" s="119"/>
      <c r="NW45" s="119"/>
      <c r="NX45" s="119"/>
      <c r="NY45" s="119"/>
      <c r="NZ45" s="119"/>
      <c r="OA45" s="119"/>
      <c r="OB45" s="119"/>
      <c r="OC45" s="119"/>
      <c r="OD45" s="119"/>
      <c r="OE45" s="119"/>
      <c r="OF45" s="119"/>
      <c r="OG45" s="119"/>
      <c r="OH45" s="119"/>
      <c r="OI45" s="119"/>
      <c r="OJ45" s="119"/>
      <c r="OK45" s="120"/>
      <c r="OL45" s="121"/>
      <c r="OM45" s="122"/>
      <c r="ON45" s="123"/>
      <c r="OO45" s="124"/>
      <c r="OP45" s="179"/>
      <c r="OQ45" s="179" t="str">
        <f>IFERROR(IF(INDEX(Results!O:O,MATCH($NM45,Results!$A:$A,0),1)=0,"",INDEX(Results!O:O,MATCH($NM45,Results!$A:$A,0),1)),"")</f>
        <v/>
      </c>
    </row>
    <row r="46" spans="1:407" ht="24" customHeight="1" x14ac:dyDescent="0.25">
      <c r="A46">
        <f t="shared" si="323"/>
        <v>0</v>
      </c>
      <c r="B46">
        <f t="shared" si="324"/>
        <v>3</v>
      </c>
      <c r="C46" t="str">
        <f t="shared" ref="C46" si="349">A46&amp;B46</f>
        <v>03</v>
      </c>
      <c r="E46" s="180" t="str">
        <f>IFERROR(INDEX(Results!P:P,MATCH($C46,Results!$A:$A,0),1),"")</f>
        <v/>
      </c>
      <c r="F46" s="182" t="str">
        <f>IFERROR(INDEX(Results!Q:Q,MATCH($C46,Results!$A:$A,0),1),"")</f>
        <v/>
      </c>
      <c r="G46" s="183"/>
      <c r="H46" s="186" t="str">
        <f>IFERROR(INDEX(Results!S:S,MATCH($C46,Results!$A:$A,0),1),"")</f>
        <v/>
      </c>
      <c r="I46" s="118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20"/>
      <c r="AB46" s="121"/>
      <c r="AC46" s="122"/>
      <c r="AD46" s="123"/>
      <c r="AE46" s="124"/>
      <c r="AF46" s="178"/>
      <c r="AG46" s="178" t="str">
        <f>IFERROR(IF(INDEX(Results!O:O,MATCH($C46,Results!$A:$A,0),1)=0,"",INDEX(Results!O:O,MATCH($C46,Results!$A:$A,0),1)),"")</f>
        <v/>
      </c>
      <c r="AI46">
        <f t="shared" si="290"/>
        <v>2</v>
      </c>
      <c r="AJ46">
        <f t="shared" si="291"/>
        <v>19</v>
      </c>
      <c r="AK46" t="str">
        <f t="shared" ref="AK46" si="350">AI46&amp;AJ46</f>
        <v>219</v>
      </c>
      <c r="AM46" s="180" t="str">
        <f>IFERROR(INDEX(Results!P:P,MATCH($AK46,Results!$A:$A,0),1),"")</f>
        <v/>
      </c>
      <c r="AN46" s="182" t="str">
        <f>IFERROR(INDEX(Results!Q:Q,MATCH($AK46,Results!$A:$A,0),1),"")</f>
        <v/>
      </c>
      <c r="AO46" s="183"/>
      <c r="AP46" s="186" t="str">
        <f>IFERROR(INDEX(Results!S:S,MATCH($AK46,Results!$A:$A,0),1),"")</f>
        <v/>
      </c>
      <c r="AQ46" s="118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20"/>
      <c r="BJ46" s="121"/>
      <c r="BK46" s="122"/>
      <c r="BL46" s="123"/>
      <c r="BM46" s="124"/>
      <c r="BN46" s="178"/>
      <c r="BO46" s="178" t="str">
        <f>IFERROR(IF(INDEX(Results!O:O,MATCH($AK46,Results!$A:$A,0),1)=0,"",INDEX(Results!O:O,MATCH($AK46,Results!$A:$A,0),1)),"")</f>
        <v/>
      </c>
      <c r="BQ46">
        <f t="shared" si="293"/>
        <v>3</v>
      </c>
      <c r="BR46">
        <f t="shared" si="294"/>
        <v>19</v>
      </c>
      <c r="BS46" t="str">
        <f t="shared" ref="BS46" si="351">BQ46&amp;BR46</f>
        <v>319</v>
      </c>
      <c r="BU46" s="180" t="str">
        <f>IFERROR(INDEX(Results!P:P,MATCH($BS46,Results!$A:$A,0),1),"")</f>
        <v/>
      </c>
      <c r="BV46" s="182" t="str">
        <f>IFERROR(INDEX(Results!Q:Q,MATCH($BS46,Results!$A:$A,0),1),"")</f>
        <v/>
      </c>
      <c r="BW46" s="183"/>
      <c r="BX46" s="186" t="str">
        <f>IFERROR(INDEX(Results!S:S,MATCH($BS46,Results!$A:$A,0),1),"")</f>
        <v/>
      </c>
      <c r="BY46" s="118"/>
      <c r="BZ46" s="119"/>
      <c r="CA46" s="119"/>
      <c r="CB46" s="119"/>
      <c r="CC46" s="119"/>
      <c r="CD46" s="119"/>
      <c r="CE46" s="119"/>
      <c r="CF46" s="119"/>
      <c r="CG46" s="119"/>
      <c r="CH46" s="119"/>
      <c r="CI46" s="119"/>
      <c r="CJ46" s="119"/>
      <c r="CK46" s="119"/>
      <c r="CL46" s="119"/>
      <c r="CM46" s="119"/>
      <c r="CN46" s="119"/>
      <c r="CO46" s="119"/>
      <c r="CP46" s="119"/>
      <c r="CQ46" s="120"/>
      <c r="CR46" s="121"/>
      <c r="CS46" s="122"/>
      <c r="CT46" s="123"/>
      <c r="CU46" s="124"/>
      <c r="CV46" s="178"/>
      <c r="CW46" s="178" t="str">
        <f>IFERROR(IF(INDEX(Results!O:O,MATCH($BS46,Results!$A:$A,0),1)=0,"",INDEX(Results!O:O,MATCH($BS46,Results!$A:$A,0),1)),"")</f>
        <v/>
      </c>
      <c r="CY46">
        <f t="shared" si="296"/>
        <v>4</v>
      </c>
      <c r="CZ46">
        <f t="shared" si="297"/>
        <v>19</v>
      </c>
      <c r="DA46" t="str">
        <f t="shared" ref="DA46" si="352">CY46&amp;CZ46</f>
        <v>419</v>
      </c>
      <c r="DC46" s="180">
        <f>IFERROR(INDEX(Results!P:P,MATCH($DA46,Results!$A:$A,0),1),"")</f>
        <v>91</v>
      </c>
      <c r="DD46" s="182" t="str">
        <f>IFERROR(INDEX(Results!Q:Q,MATCH($DA46,Results!$A:$A,0),1),"")</f>
        <v>Summer Broadbent</v>
      </c>
      <c r="DE46" s="183"/>
      <c r="DF46" s="186" t="str">
        <f>IFERROR(INDEX(Results!S:S,MATCH($DA46,Results!$A:$A,0),1),"")</f>
        <v xml:space="preserve">Redlands </v>
      </c>
      <c r="DG46" s="118"/>
      <c r="DH46" s="119"/>
      <c r="DI46" s="119"/>
      <c r="DJ46" s="119"/>
      <c r="DK46" s="119"/>
      <c r="DL46" s="119"/>
      <c r="DM46" s="119"/>
      <c r="DN46" s="119"/>
      <c r="DO46" s="119"/>
      <c r="DP46" s="119"/>
      <c r="DQ46" s="119"/>
      <c r="DR46" s="119"/>
      <c r="DS46" s="119"/>
      <c r="DT46" s="119"/>
      <c r="DU46" s="119"/>
      <c r="DV46" s="119"/>
      <c r="DW46" s="119"/>
      <c r="DX46" s="119"/>
      <c r="DY46" s="120"/>
      <c r="DZ46" s="121"/>
      <c r="EA46" s="122"/>
      <c r="EB46" s="123"/>
      <c r="EC46" s="124"/>
      <c r="ED46" s="178"/>
      <c r="EE46" s="178" t="str">
        <f>IFERROR(IF(INDEX(Results!O:O,MATCH($DA46,Results!$A:$A,0),1)=0,"",INDEX(Results!O:O,MATCH($DA46,Results!$A:$A,0),1)),"")</f>
        <v/>
      </c>
      <c r="EG46">
        <f t="shared" si="299"/>
        <v>5</v>
      </c>
      <c r="EH46">
        <f t="shared" si="300"/>
        <v>19</v>
      </c>
      <c r="EI46" t="str">
        <f t="shared" ref="EI46" si="353">EG46&amp;EH46</f>
        <v>519</v>
      </c>
      <c r="EK46" s="180" t="str">
        <f>IFERROR(INDEX(Results!P:P,MATCH($EI46,Results!$A:$A,0),1),"")</f>
        <v/>
      </c>
      <c r="EL46" s="182" t="str">
        <f>IFERROR(INDEX(Results!Q:Q,MATCH($EI46,Results!$A:$A,0),1),"")</f>
        <v/>
      </c>
      <c r="EM46" s="183"/>
      <c r="EN46" s="186" t="str">
        <f>IFERROR(INDEX(Results!S:S,MATCH($EI46,Results!$A:$A,0),1),"")</f>
        <v/>
      </c>
      <c r="EO46" s="118"/>
      <c r="EP46" s="119"/>
      <c r="EQ46" s="119"/>
      <c r="ER46" s="119"/>
      <c r="ES46" s="119"/>
      <c r="ET46" s="119"/>
      <c r="EU46" s="119"/>
      <c r="EV46" s="119"/>
      <c r="EW46" s="119"/>
      <c r="EX46" s="119"/>
      <c r="EY46" s="119"/>
      <c r="EZ46" s="119"/>
      <c r="FA46" s="119"/>
      <c r="FB46" s="119"/>
      <c r="FC46" s="119"/>
      <c r="FD46" s="119"/>
      <c r="FE46" s="119"/>
      <c r="FF46" s="119"/>
      <c r="FG46" s="120"/>
      <c r="FH46" s="121"/>
      <c r="FI46" s="122"/>
      <c r="FJ46" s="123"/>
      <c r="FK46" s="124"/>
      <c r="FL46" s="178"/>
      <c r="FM46" s="178" t="str">
        <f>IFERROR(IF(INDEX(Results!O:O,MATCH($EI46,Results!$A:$A,0),1)=0,"",INDEX(Results!O:O,MATCH($EI46,Results!$A:$A,0),1)),"")</f>
        <v/>
      </c>
      <c r="FO46">
        <f t="shared" si="302"/>
        <v>6</v>
      </c>
      <c r="FP46">
        <f t="shared" si="303"/>
        <v>19</v>
      </c>
      <c r="FQ46" t="str">
        <f t="shared" ref="FQ46" si="354">FO46&amp;FP46</f>
        <v>619</v>
      </c>
      <c r="FS46" s="180" t="str">
        <f>IFERROR(INDEX(Results!P:P,MATCH($FQ46,Results!$A:$A,0),1),"")</f>
        <v/>
      </c>
      <c r="FT46" s="182" t="str">
        <f>IFERROR(INDEX(Results!Q:Q,MATCH($FQ46,Results!$A:$A,0),1),"")</f>
        <v/>
      </c>
      <c r="FU46" s="183"/>
      <c r="FV46" s="186" t="str">
        <f>IFERROR(INDEX(Results!S:S,MATCH($FQ46,Results!$A:$A,0),1),"")</f>
        <v/>
      </c>
      <c r="FW46" s="118"/>
      <c r="FX46" s="119"/>
      <c r="FY46" s="119"/>
      <c r="FZ46" s="119"/>
      <c r="GA46" s="119"/>
      <c r="GB46" s="119"/>
      <c r="GC46" s="119"/>
      <c r="GD46" s="119"/>
      <c r="GE46" s="119"/>
      <c r="GF46" s="119"/>
      <c r="GG46" s="119"/>
      <c r="GH46" s="119"/>
      <c r="GI46" s="119"/>
      <c r="GJ46" s="119"/>
      <c r="GK46" s="119"/>
      <c r="GL46" s="119"/>
      <c r="GM46" s="119"/>
      <c r="GN46" s="119"/>
      <c r="GO46" s="120"/>
      <c r="GP46" s="121"/>
      <c r="GQ46" s="122"/>
      <c r="GR46" s="123"/>
      <c r="GS46" s="124"/>
      <c r="GT46" s="178"/>
      <c r="GU46" s="178" t="str">
        <f>IFERROR(IF(INDEX(Results!O:O,MATCH($FQ46,Results!$A:$A,0),1)=0,"",INDEX(Results!O:O,MATCH($FQ46,Results!$A:$A,0),1)),"")</f>
        <v/>
      </c>
      <c r="GW46">
        <f t="shared" si="305"/>
        <v>7</v>
      </c>
      <c r="GX46">
        <f t="shared" si="306"/>
        <v>19</v>
      </c>
      <c r="GY46" t="str">
        <f t="shared" ref="GY46" si="355">GW46&amp;GX46</f>
        <v>719</v>
      </c>
      <c r="HA46" s="180" t="str">
        <f>IFERROR(INDEX(Results!P:P,MATCH($GY46,Results!$A:$A,0),1),"")</f>
        <v/>
      </c>
      <c r="HB46" s="182" t="str">
        <f>IFERROR(INDEX(Results!Q:Q,MATCH($GY46,Results!$A:$A,0),1),"")</f>
        <v/>
      </c>
      <c r="HC46" s="183"/>
      <c r="HD46" s="186" t="str">
        <f>IFERROR(INDEX(Results!S:S,MATCH($GY46,Results!$A:$A,0),1),"")</f>
        <v/>
      </c>
      <c r="HE46" s="118"/>
      <c r="HF46" s="119"/>
      <c r="HG46" s="119"/>
      <c r="HH46" s="119"/>
      <c r="HI46" s="119"/>
      <c r="HJ46" s="119"/>
      <c r="HK46" s="119"/>
      <c r="HL46" s="119"/>
      <c r="HM46" s="119"/>
      <c r="HN46" s="119"/>
      <c r="HO46" s="119"/>
      <c r="HP46" s="119"/>
      <c r="HQ46" s="119"/>
      <c r="HR46" s="119"/>
      <c r="HS46" s="119"/>
      <c r="HT46" s="119"/>
      <c r="HU46" s="119"/>
      <c r="HV46" s="119"/>
      <c r="HW46" s="120"/>
      <c r="HX46" s="121"/>
      <c r="HY46" s="122"/>
      <c r="HZ46" s="123"/>
      <c r="IA46" s="124"/>
      <c r="IB46" s="178"/>
      <c r="IC46" s="178" t="str">
        <f>IFERROR(IF(INDEX(Results!O:O,MATCH($GY46,Results!$A:$A,0),1)=0,"",INDEX(Results!O:O,MATCH($GY46,Results!$A:$A,0),1)),"")</f>
        <v/>
      </c>
      <c r="IE46">
        <f t="shared" si="308"/>
        <v>8</v>
      </c>
      <c r="IF46">
        <f t="shared" si="309"/>
        <v>19</v>
      </c>
      <c r="IG46" t="str">
        <f t="shared" ref="IG46" si="356">IE46&amp;IF46</f>
        <v>819</v>
      </c>
      <c r="II46" s="180" t="str">
        <f>IFERROR(INDEX(Results!P:P,MATCH($IG46,Results!$A:$A,0),1),"")</f>
        <v/>
      </c>
      <c r="IJ46" s="182" t="str">
        <f>IFERROR(INDEX(Results!Q:Q,MATCH($IG46,Results!$A:$A,0),1),"")</f>
        <v/>
      </c>
      <c r="IK46" s="183"/>
      <c r="IL46" s="186" t="str">
        <f>IFERROR(INDEX(Results!S:S,MATCH($IG46,Results!$A:$A,0),1),"")</f>
        <v/>
      </c>
      <c r="IM46" s="118"/>
      <c r="IN46" s="119"/>
      <c r="IO46" s="119"/>
      <c r="IP46" s="119"/>
      <c r="IQ46" s="119"/>
      <c r="IR46" s="119"/>
      <c r="IS46" s="119"/>
      <c r="IT46" s="119"/>
      <c r="IU46" s="119"/>
      <c r="IV46" s="119"/>
      <c r="IW46" s="119"/>
      <c r="IX46" s="119"/>
      <c r="IY46" s="119"/>
      <c r="IZ46" s="119"/>
      <c r="JA46" s="119"/>
      <c r="JB46" s="119"/>
      <c r="JC46" s="119"/>
      <c r="JD46" s="119"/>
      <c r="JE46" s="120"/>
      <c r="JF46" s="121"/>
      <c r="JG46" s="122"/>
      <c r="JH46" s="123"/>
      <c r="JI46" s="124"/>
      <c r="JJ46" s="178"/>
      <c r="JK46" s="178" t="str">
        <f>IFERROR(IF(INDEX(Results!O:O,MATCH($IG46,Results!$A:$A,0),1)=0,"",INDEX(Results!O:O,MATCH($IG46,Results!$A:$A,0),1)),"")</f>
        <v/>
      </c>
      <c r="JM46">
        <f t="shared" si="311"/>
        <v>9</v>
      </c>
      <c r="JN46">
        <f t="shared" si="312"/>
        <v>19</v>
      </c>
      <c r="JO46" t="str">
        <f t="shared" ref="JO46" si="357">JM46&amp;JN46</f>
        <v>919</v>
      </c>
      <c r="JQ46" s="180" t="str">
        <f>IFERROR(INDEX(Results!P:P,MATCH($JO46,Results!$A:$A,0),1),"")</f>
        <v/>
      </c>
      <c r="JR46" s="182" t="str">
        <f>IFERROR(INDEX(Results!Q:Q,MATCH($JO46,Results!$A:$A,0),1),"")</f>
        <v/>
      </c>
      <c r="JS46" s="183"/>
      <c r="JT46" s="186" t="str">
        <f>IFERROR(INDEX(Results!S:S,MATCH($JO46,Results!$A:$A,0),1),"")</f>
        <v/>
      </c>
      <c r="JU46" s="118"/>
      <c r="JV46" s="119"/>
      <c r="JW46" s="119"/>
      <c r="JX46" s="119"/>
      <c r="JY46" s="119"/>
      <c r="JZ46" s="119"/>
      <c r="KA46" s="119"/>
      <c r="KB46" s="119"/>
      <c r="KC46" s="119"/>
      <c r="KD46" s="119"/>
      <c r="KE46" s="119"/>
      <c r="KF46" s="119"/>
      <c r="KG46" s="119"/>
      <c r="KH46" s="119"/>
      <c r="KI46" s="119"/>
      <c r="KJ46" s="119"/>
      <c r="KK46" s="119"/>
      <c r="KL46" s="119"/>
      <c r="KM46" s="120"/>
      <c r="KN46" s="121"/>
      <c r="KO46" s="122"/>
      <c r="KP46" s="123"/>
      <c r="KQ46" s="124"/>
      <c r="KR46" s="178"/>
      <c r="KS46" s="178" t="str">
        <f>IFERROR(IF(INDEX(Results!O:O,MATCH($JO46,Results!$A:$A,0),1)=0,"",INDEX(Results!O:O,MATCH($JO46,Results!$A:$A,0),1)),"")</f>
        <v/>
      </c>
      <c r="KU46">
        <f t="shared" si="314"/>
        <v>10</v>
      </c>
      <c r="KV46">
        <f t="shared" si="315"/>
        <v>19</v>
      </c>
      <c r="KW46" t="str">
        <f t="shared" ref="KW46" si="358">KU46&amp;KV46</f>
        <v>1019</v>
      </c>
      <c r="KY46" s="180" t="str">
        <f>IFERROR(INDEX(Results!P:P,MATCH($KW46,Results!$A:$A,0),1),"")</f>
        <v/>
      </c>
      <c r="KZ46" s="182" t="str">
        <f>IFERROR(INDEX(Results!Q:Q,MATCH($KW46,Results!$A:$A,0),1),"")</f>
        <v/>
      </c>
      <c r="LA46" s="183"/>
      <c r="LB46" s="186" t="str">
        <f>IFERROR(INDEX(Results!S:S,MATCH($KW46,Results!$A:$A,0),1),"")</f>
        <v/>
      </c>
      <c r="LC46" s="118"/>
      <c r="LD46" s="119"/>
      <c r="LE46" s="119"/>
      <c r="LF46" s="119"/>
      <c r="LG46" s="119"/>
      <c r="LH46" s="119"/>
      <c r="LI46" s="119"/>
      <c r="LJ46" s="119"/>
      <c r="LK46" s="119"/>
      <c r="LL46" s="119"/>
      <c r="LM46" s="119"/>
      <c r="LN46" s="119"/>
      <c r="LO46" s="119"/>
      <c r="LP46" s="119"/>
      <c r="LQ46" s="119"/>
      <c r="LR46" s="119"/>
      <c r="LS46" s="119"/>
      <c r="LT46" s="119"/>
      <c r="LU46" s="120"/>
      <c r="LV46" s="121"/>
      <c r="LW46" s="122"/>
      <c r="LX46" s="123"/>
      <c r="LY46" s="124"/>
      <c r="LZ46" s="178"/>
      <c r="MA46" s="178" t="str">
        <f>IFERROR(IF(INDEX(Results!O:O,MATCH($KW46,Results!$A:$A,0),1)=0,"",INDEX(Results!O:O,MATCH($KW46,Results!$A:$A,0),1)),"")</f>
        <v/>
      </c>
      <c r="MC46">
        <f t="shared" si="317"/>
        <v>11</v>
      </c>
      <c r="MD46">
        <f t="shared" si="318"/>
        <v>19</v>
      </c>
      <c r="ME46" t="str">
        <f t="shared" ref="ME46" si="359">MC46&amp;MD46</f>
        <v>1119</v>
      </c>
      <c r="MG46" s="180" t="str">
        <f>IFERROR(INDEX(Results!P:P,MATCH($ME46,Results!$A:$A,0),1),"")</f>
        <v/>
      </c>
      <c r="MH46" s="182" t="str">
        <f>IFERROR(INDEX(Results!Q:Q,MATCH($ME46,Results!$A:$A,0),1),"")</f>
        <v/>
      </c>
      <c r="MI46" s="183"/>
      <c r="MJ46" s="186" t="str">
        <f>IFERROR(INDEX(Results!S:S,MATCH($ME46,Results!$A:$A,0),1),"")</f>
        <v/>
      </c>
      <c r="MK46" s="118"/>
      <c r="ML46" s="119"/>
      <c r="MM46" s="119"/>
      <c r="MN46" s="119"/>
      <c r="MO46" s="119"/>
      <c r="MP46" s="119"/>
      <c r="MQ46" s="119"/>
      <c r="MR46" s="119"/>
      <c r="MS46" s="119"/>
      <c r="MT46" s="119"/>
      <c r="MU46" s="119"/>
      <c r="MV46" s="119"/>
      <c r="MW46" s="119"/>
      <c r="MX46" s="119"/>
      <c r="MY46" s="119"/>
      <c r="MZ46" s="119"/>
      <c r="NA46" s="119"/>
      <c r="NB46" s="119"/>
      <c r="NC46" s="120"/>
      <c r="ND46" s="121"/>
      <c r="NE46" s="122"/>
      <c r="NF46" s="123"/>
      <c r="NG46" s="124"/>
      <c r="NH46" s="178"/>
      <c r="NI46" s="178" t="str">
        <f>IFERROR(IF(INDEX(Results!O:O,MATCH($ME46,Results!$A:$A,0),1)=0,"",INDEX(Results!O:O,MATCH($ME46,Results!$A:$A,0),1)),"")</f>
        <v/>
      </c>
      <c r="NK46">
        <f t="shared" si="320"/>
        <v>12</v>
      </c>
      <c r="NL46">
        <f t="shared" si="321"/>
        <v>19</v>
      </c>
      <c r="NM46" t="str">
        <f t="shared" ref="NM46" si="360">NK46&amp;NL46</f>
        <v>1219</v>
      </c>
      <c r="NO46" s="180" t="str">
        <f>IFERROR(INDEX(Results!P:P,MATCH($NM46,Results!$A:$A,0),1),"")</f>
        <v/>
      </c>
      <c r="NP46" s="182" t="str">
        <f>IFERROR(INDEX(Results!Q:Q,MATCH($NM46,Results!$A:$A,0),1),"")</f>
        <v/>
      </c>
      <c r="NQ46" s="183"/>
      <c r="NR46" s="186" t="str">
        <f>IFERROR(INDEX(Results!S:S,MATCH($NM46,Results!$A:$A,0),1),"")</f>
        <v/>
      </c>
      <c r="NS46" s="118"/>
      <c r="NT46" s="119"/>
      <c r="NU46" s="119"/>
      <c r="NV46" s="119"/>
      <c r="NW46" s="119"/>
      <c r="NX46" s="119"/>
      <c r="NY46" s="119"/>
      <c r="NZ46" s="119"/>
      <c r="OA46" s="119"/>
      <c r="OB46" s="119"/>
      <c r="OC46" s="119"/>
      <c r="OD46" s="119"/>
      <c r="OE46" s="119"/>
      <c r="OF46" s="119"/>
      <c r="OG46" s="119"/>
      <c r="OH46" s="119"/>
      <c r="OI46" s="119"/>
      <c r="OJ46" s="119"/>
      <c r="OK46" s="120"/>
      <c r="OL46" s="121"/>
      <c r="OM46" s="122"/>
      <c r="ON46" s="123"/>
      <c r="OO46" s="124"/>
      <c r="OP46" s="178"/>
      <c r="OQ46" s="178" t="str">
        <f>IFERROR(IF(INDEX(Results!O:O,MATCH($NM46,Results!$A:$A,0),1)=0,"",INDEX(Results!O:O,MATCH($NM46,Results!$A:$A,0),1)),"")</f>
        <v/>
      </c>
    </row>
    <row r="47" spans="1:407" ht="24" customHeight="1" x14ac:dyDescent="0.25">
      <c r="E47" s="181"/>
      <c r="F47" s="184"/>
      <c r="G47" s="185"/>
      <c r="H47" s="187"/>
      <c r="I47" s="118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20"/>
      <c r="AB47" s="121"/>
      <c r="AC47" s="122"/>
      <c r="AD47" s="123"/>
      <c r="AE47" s="124"/>
      <c r="AF47" s="179"/>
      <c r="AG47" s="179"/>
      <c r="AM47" s="181"/>
      <c r="AN47" s="184"/>
      <c r="AO47" s="185"/>
      <c r="AP47" s="187"/>
      <c r="AQ47" s="118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20"/>
      <c r="BJ47" s="121"/>
      <c r="BK47" s="122"/>
      <c r="BL47" s="123"/>
      <c r="BM47" s="124"/>
      <c r="BN47" s="179"/>
      <c r="BO47" s="179"/>
      <c r="BU47" s="181" t="str">
        <f>IFERROR(INDEX(Results!P:P,MATCH($BS47,Results!$A:$A,0),1),"")</f>
        <v/>
      </c>
      <c r="BV47" s="184" t="str">
        <f>IFERROR(INDEX(Results!Q:Q,MATCH($BS47,Results!$A:$A,0),1),"")</f>
        <v/>
      </c>
      <c r="BW47" s="185"/>
      <c r="BX47" s="187" t="str">
        <f>IFERROR(INDEX(Results!S:S,MATCH($BS47,Results!$A:$A,0),1),"")</f>
        <v/>
      </c>
      <c r="BY47" s="118"/>
      <c r="BZ47" s="119"/>
      <c r="CA47" s="119"/>
      <c r="CB47" s="119"/>
      <c r="CC47" s="119"/>
      <c r="CD47" s="119"/>
      <c r="CE47" s="119"/>
      <c r="CF47" s="119"/>
      <c r="CG47" s="119"/>
      <c r="CH47" s="119"/>
      <c r="CI47" s="119"/>
      <c r="CJ47" s="119"/>
      <c r="CK47" s="119"/>
      <c r="CL47" s="119"/>
      <c r="CM47" s="119"/>
      <c r="CN47" s="119"/>
      <c r="CO47" s="119"/>
      <c r="CP47" s="119"/>
      <c r="CQ47" s="120"/>
      <c r="CR47" s="121"/>
      <c r="CS47" s="122"/>
      <c r="CT47" s="123"/>
      <c r="CU47" s="124"/>
      <c r="CV47" s="179"/>
      <c r="CW47" s="179" t="str">
        <f>IFERROR(IF(INDEX(Results!O:O,MATCH($BS47,Results!$A:$A,0),1)=0,"",INDEX(Results!O:O,MATCH($BS47,Results!$A:$A,0),1)),"")</f>
        <v/>
      </c>
      <c r="DC47" s="181" t="str">
        <f>IFERROR(INDEX(Results!P:P,MATCH($DA47,Results!$A:$A,0),1),"")</f>
        <v/>
      </c>
      <c r="DD47" s="184" t="str">
        <f>IFERROR(INDEX(Results!Q:Q,MATCH($DA47,Results!$A:$A,0),1),"")</f>
        <v/>
      </c>
      <c r="DE47" s="185"/>
      <c r="DF47" s="187" t="str">
        <f>IFERROR(INDEX(Results!S:S,MATCH($DA47,Results!$A:$A,0),1),"")</f>
        <v/>
      </c>
      <c r="DG47" s="118"/>
      <c r="DH47" s="119"/>
      <c r="DI47" s="119"/>
      <c r="DJ47" s="119"/>
      <c r="DK47" s="119"/>
      <c r="DL47" s="119"/>
      <c r="DM47" s="119"/>
      <c r="DN47" s="119"/>
      <c r="DO47" s="119"/>
      <c r="DP47" s="119"/>
      <c r="DQ47" s="119"/>
      <c r="DR47" s="119"/>
      <c r="DS47" s="119"/>
      <c r="DT47" s="119"/>
      <c r="DU47" s="119"/>
      <c r="DV47" s="119"/>
      <c r="DW47" s="119"/>
      <c r="DX47" s="119"/>
      <c r="DY47" s="120"/>
      <c r="DZ47" s="121"/>
      <c r="EA47" s="122"/>
      <c r="EB47" s="123"/>
      <c r="EC47" s="124"/>
      <c r="ED47" s="179"/>
      <c r="EE47" s="179" t="str">
        <f>IFERROR(IF(INDEX(Results!O:O,MATCH($DA47,Results!$A:$A,0),1)=0,"",INDEX(Results!O:O,MATCH($DA47,Results!$A:$A,0),1)),"")</f>
        <v/>
      </c>
      <c r="EK47" s="181" t="str">
        <f>IFERROR(INDEX(Results!P:P,MATCH($EI47,Results!$A:$A,0),1),"")</f>
        <v/>
      </c>
      <c r="EL47" s="184" t="str">
        <f>IFERROR(INDEX(Results!Q:Q,MATCH($EI47,Results!$A:$A,0),1),"")</f>
        <v/>
      </c>
      <c r="EM47" s="185"/>
      <c r="EN47" s="187" t="str">
        <f>IFERROR(INDEX(Results!S:S,MATCH($EI47,Results!$A:$A,0),1),"")</f>
        <v/>
      </c>
      <c r="EO47" s="118"/>
      <c r="EP47" s="119"/>
      <c r="EQ47" s="119"/>
      <c r="ER47" s="119"/>
      <c r="ES47" s="119"/>
      <c r="ET47" s="119"/>
      <c r="EU47" s="119"/>
      <c r="EV47" s="119"/>
      <c r="EW47" s="119"/>
      <c r="EX47" s="119"/>
      <c r="EY47" s="119"/>
      <c r="EZ47" s="119"/>
      <c r="FA47" s="119"/>
      <c r="FB47" s="119"/>
      <c r="FC47" s="119"/>
      <c r="FD47" s="119"/>
      <c r="FE47" s="119"/>
      <c r="FF47" s="119"/>
      <c r="FG47" s="120"/>
      <c r="FH47" s="121"/>
      <c r="FI47" s="122"/>
      <c r="FJ47" s="123"/>
      <c r="FK47" s="124"/>
      <c r="FL47" s="179"/>
      <c r="FM47" s="179" t="str">
        <f>IFERROR(IF(INDEX(Results!O:O,MATCH($EI47,Results!$A:$A,0),1)=0,"",INDEX(Results!O:O,MATCH($EI47,Results!$A:$A,0),1)),"")</f>
        <v/>
      </c>
      <c r="FS47" s="181" t="str">
        <f>IFERROR(INDEX(Results!P:P,MATCH($FQ47,Results!$A:$A,0),1),"")</f>
        <v/>
      </c>
      <c r="FT47" s="184" t="str">
        <f>IFERROR(INDEX(Results!Q:Q,MATCH($FQ47,Results!$A:$A,0),1),"")</f>
        <v/>
      </c>
      <c r="FU47" s="185"/>
      <c r="FV47" s="187" t="str">
        <f>IFERROR(INDEX(Results!S:S,MATCH($FQ47,Results!$A:$A,0),1),"")</f>
        <v/>
      </c>
      <c r="FW47" s="118"/>
      <c r="FX47" s="119"/>
      <c r="FY47" s="119"/>
      <c r="FZ47" s="119"/>
      <c r="GA47" s="119"/>
      <c r="GB47" s="119"/>
      <c r="GC47" s="119"/>
      <c r="GD47" s="119"/>
      <c r="GE47" s="119"/>
      <c r="GF47" s="119"/>
      <c r="GG47" s="119"/>
      <c r="GH47" s="119"/>
      <c r="GI47" s="119"/>
      <c r="GJ47" s="119"/>
      <c r="GK47" s="119"/>
      <c r="GL47" s="119"/>
      <c r="GM47" s="119"/>
      <c r="GN47" s="119"/>
      <c r="GO47" s="120"/>
      <c r="GP47" s="121"/>
      <c r="GQ47" s="122"/>
      <c r="GR47" s="123"/>
      <c r="GS47" s="124"/>
      <c r="GT47" s="179"/>
      <c r="GU47" s="179" t="str">
        <f>IFERROR(IF(INDEX(Results!O:O,MATCH($FQ47,Results!$A:$A,0),1)=0,"",INDEX(Results!O:O,MATCH($FQ47,Results!$A:$A,0),1)),"")</f>
        <v/>
      </c>
      <c r="HA47" s="181" t="str">
        <f>IFERROR(INDEX(Results!P:P,MATCH($GY47,Results!$A:$A,0),1),"")</f>
        <v/>
      </c>
      <c r="HB47" s="184" t="str">
        <f>IFERROR(INDEX(Results!Q:Q,MATCH($GY47,Results!$A:$A,0),1),"")</f>
        <v/>
      </c>
      <c r="HC47" s="185"/>
      <c r="HD47" s="187" t="str">
        <f>IFERROR(INDEX(Results!S:S,MATCH($GY47,Results!$A:$A,0),1),"")</f>
        <v/>
      </c>
      <c r="HE47" s="118"/>
      <c r="HF47" s="119"/>
      <c r="HG47" s="119"/>
      <c r="HH47" s="119"/>
      <c r="HI47" s="119"/>
      <c r="HJ47" s="119"/>
      <c r="HK47" s="119"/>
      <c r="HL47" s="119"/>
      <c r="HM47" s="119"/>
      <c r="HN47" s="119"/>
      <c r="HO47" s="119"/>
      <c r="HP47" s="119"/>
      <c r="HQ47" s="119"/>
      <c r="HR47" s="119"/>
      <c r="HS47" s="119"/>
      <c r="HT47" s="119"/>
      <c r="HU47" s="119"/>
      <c r="HV47" s="119"/>
      <c r="HW47" s="120"/>
      <c r="HX47" s="121"/>
      <c r="HY47" s="122"/>
      <c r="HZ47" s="123"/>
      <c r="IA47" s="124"/>
      <c r="IB47" s="179"/>
      <c r="IC47" s="179" t="str">
        <f>IFERROR(IF(INDEX(Results!O:O,MATCH($GY47,Results!$A:$A,0),1)=0,"",INDEX(Results!O:O,MATCH($GY47,Results!$A:$A,0),1)),"")</f>
        <v/>
      </c>
      <c r="II47" s="181" t="str">
        <f>IFERROR(INDEX(Results!P:P,MATCH($IG47,Results!$A:$A,0),1),"")</f>
        <v/>
      </c>
      <c r="IJ47" s="184" t="str">
        <f>IFERROR(INDEX(Results!Q:Q,MATCH($IG47,Results!$A:$A,0),1),"")</f>
        <v/>
      </c>
      <c r="IK47" s="185"/>
      <c r="IL47" s="187" t="str">
        <f>IFERROR(INDEX(Results!S:S,MATCH($IG47,Results!$A:$A,0),1),"")</f>
        <v/>
      </c>
      <c r="IM47" s="118"/>
      <c r="IN47" s="119"/>
      <c r="IO47" s="119"/>
      <c r="IP47" s="119"/>
      <c r="IQ47" s="119"/>
      <c r="IR47" s="119"/>
      <c r="IS47" s="119"/>
      <c r="IT47" s="119"/>
      <c r="IU47" s="119"/>
      <c r="IV47" s="119"/>
      <c r="IW47" s="119"/>
      <c r="IX47" s="119"/>
      <c r="IY47" s="119"/>
      <c r="IZ47" s="119"/>
      <c r="JA47" s="119"/>
      <c r="JB47" s="119"/>
      <c r="JC47" s="119"/>
      <c r="JD47" s="119"/>
      <c r="JE47" s="120"/>
      <c r="JF47" s="121"/>
      <c r="JG47" s="122"/>
      <c r="JH47" s="123"/>
      <c r="JI47" s="124"/>
      <c r="JJ47" s="179"/>
      <c r="JK47" s="179" t="str">
        <f>IFERROR(IF(INDEX(Results!O:O,MATCH($IG47,Results!$A:$A,0),1)=0,"",INDEX(Results!O:O,MATCH($IG47,Results!$A:$A,0),1)),"")</f>
        <v/>
      </c>
      <c r="JQ47" s="181" t="str">
        <f>IFERROR(INDEX(Results!P:P,MATCH($JO47,Results!$A:$A,0),1),"")</f>
        <v/>
      </c>
      <c r="JR47" s="184" t="str">
        <f>IFERROR(INDEX(Results!Q:Q,MATCH($JO47,Results!$A:$A,0),1),"")</f>
        <v/>
      </c>
      <c r="JS47" s="185"/>
      <c r="JT47" s="187" t="str">
        <f>IFERROR(INDEX(Results!S:S,MATCH($JO47,Results!$A:$A,0),1),"")</f>
        <v/>
      </c>
      <c r="JU47" s="118"/>
      <c r="JV47" s="119"/>
      <c r="JW47" s="119"/>
      <c r="JX47" s="119"/>
      <c r="JY47" s="119"/>
      <c r="JZ47" s="119"/>
      <c r="KA47" s="119"/>
      <c r="KB47" s="119"/>
      <c r="KC47" s="119"/>
      <c r="KD47" s="119"/>
      <c r="KE47" s="119"/>
      <c r="KF47" s="119"/>
      <c r="KG47" s="119"/>
      <c r="KH47" s="119"/>
      <c r="KI47" s="119"/>
      <c r="KJ47" s="119"/>
      <c r="KK47" s="119"/>
      <c r="KL47" s="119"/>
      <c r="KM47" s="120"/>
      <c r="KN47" s="121"/>
      <c r="KO47" s="122"/>
      <c r="KP47" s="123"/>
      <c r="KQ47" s="124"/>
      <c r="KR47" s="179"/>
      <c r="KS47" s="179" t="str">
        <f>IFERROR(IF(INDEX(Results!O:O,MATCH($JO47,Results!$A:$A,0),1)=0,"",INDEX(Results!O:O,MATCH($JO47,Results!$A:$A,0),1)),"")</f>
        <v/>
      </c>
      <c r="KY47" s="181" t="str">
        <f>IFERROR(INDEX(Results!P:P,MATCH($KW47,Results!$A:$A,0),1),"")</f>
        <v/>
      </c>
      <c r="KZ47" s="184" t="str">
        <f>IFERROR(INDEX(Results!Q:Q,MATCH($KW47,Results!$A:$A,0),1),"")</f>
        <v/>
      </c>
      <c r="LA47" s="185"/>
      <c r="LB47" s="187" t="str">
        <f>IFERROR(INDEX(Results!S:S,MATCH($KW47,Results!$A:$A,0),1),"")</f>
        <v/>
      </c>
      <c r="LC47" s="118"/>
      <c r="LD47" s="119"/>
      <c r="LE47" s="119"/>
      <c r="LF47" s="119"/>
      <c r="LG47" s="119"/>
      <c r="LH47" s="119"/>
      <c r="LI47" s="119"/>
      <c r="LJ47" s="119"/>
      <c r="LK47" s="119"/>
      <c r="LL47" s="119"/>
      <c r="LM47" s="119"/>
      <c r="LN47" s="119"/>
      <c r="LO47" s="119"/>
      <c r="LP47" s="119"/>
      <c r="LQ47" s="119"/>
      <c r="LR47" s="119"/>
      <c r="LS47" s="119"/>
      <c r="LT47" s="119"/>
      <c r="LU47" s="120"/>
      <c r="LV47" s="121"/>
      <c r="LW47" s="122"/>
      <c r="LX47" s="123"/>
      <c r="LY47" s="124"/>
      <c r="LZ47" s="179"/>
      <c r="MA47" s="179" t="str">
        <f>IFERROR(IF(INDEX(Results!O:O,MATCH($KW47,Results!$A:$A,0),1)=0,"",INDEX(Results!O:O,MATCH($KW47,Results!$A:$A,0),1)),"")</f>
        <v/>
      </c>
      <c r="MG47" s="181" t="str">
        <f>IFERROR(INDEX(Results!P:P,MATCH($ME47,Results!$A:$A,0),1),"")</f>
        <v/>
      </c>
      <c r="MH47" s="184" t="str">
        <f>IFERROR(INDEX(Results!Q:Q,MATCH($ME47,Results!$A:$A,0),1),"")</f>
        <v/>
      </c>
      <c r="MI47" s="185"/>
      <c r="MJ47" s="187" t="str">
        <f>IFERROR(INDEX(Results!S:S,MATCH($ME47,Results!$A:$A,0),1),"")</f>
        <v/>
      </c>
      <c r="MK47" s="118"/>
      <c r="ML47" s="119"/>
      <c r="MM47" s="119"/>
      <c r="MN47" s="119"/>
      <c r="MO47" s="119"/>
      <c r="MP47" s="119"/>
      <c r="MQ47" s="119"/>
      <c r="MR47" s="119"/>
      <c r="MS47" s="119"/>
      <c r="MT47" s="119"/>
      <c r="MU47" s="119"/>
      <c r="MV47" s="119"/>
      <c r="MW47" s="119"/>
      <c r="MX47" s="119"/>
      <c r="MY47" s="119"/>
      <c r="MZ47" s="119"/>
      <c r="NA47" s="119"/>
      <c r="NB47" s="119"/>
      <c r="NC47" s="120"/>
      <c r="ND47" s="121"/>
      <c r="NE47" s="122"/>
      <c r="NF47" s="123"/>
      <c r="NG47" s="124"/>
      <c r="NH47" s="179"/>
      <c r="NI47" s="179" t="str">
        <f>IFERROR(IF(INDEX(Results!O:O,MATCH($ME47,Results!$A:$A,0),1)=0,"",INDEX(Results!O:O,MATCH($ME47,Results!$A:$A,0),1)),"")</f>
        <v/>
      </c>
      <c r="NO47" s="181" t="str">
        <f>IFERROR(INDEX(Results!P:P,MATCH($NM47,Results!$A:$A,0),1),"")</f>
        <v/>
      </c>
      <c r="NP47" s="184" t="str">
        <f>IFERROR(INDEX(Results!Q:Q,MATCH($NM47,Results!$A:$A,0),1),"")</f>
        <v/>
      </c>
      <c r="NQ47" s="185"/>
      <c r="NR47" s="187" t="str">
        <f>IFERROR(INDEX(Results!S:S,MATCH($NM47,Results!$A:$A,0),1),"")</f>
        <v/>
      </c>
      <c r="NS47" s="118"/>
      <c r="NT47" s="119"/>
      <c r="NU47" s="119"/>
      <c r="NV47" s="119"/>
      <c r="NW47" s="119"/>
      <c r="NX47" s="119"/>
      <c r="NY47" s="119"/>
      <c r="NZ47" s="119"/>
      <c r="OA47" s="119"/>
      <c r="OB47" s="119"/>
      <c r="OC47" s="119"/>
      <c r="OD47" s="119"/>
      <c r="OE47" s="119"/>
      <c r="OF47" s="119"/>
      <c r="OG47" s="119"/>
      <c r="OH47" s="119"/>
      <c r="OI47" s="119"/>
      <c r="OJ47" s="119"/>
      <c r="OK47" s="120"/>
      <c r="OL47" s="121"/>
      <c r="OM47" s="122"/>
      <c r="ON47" s="123"/>
      <c r="OO47" s="124"/>
      <c r="OP47" s="179"/>
      <c r="OQ47" s="179" t="str">
        <f>IFERROR(IF(INDEX(Results!O:O,MATCH($NM47,Results!$A:$A,0),1)=0,"",INDEX(Results!O:O,MATCH($NM47,Results!$A:$A,0),1)),"")</f>
        <v/>
      </c>
    </row>
    <row r="48" spans="1:407" ht="24" customHeight="1" x14ac:dyDescent="0.25">
      <c r="A48">
        <f t="shared" si="323"/>
        <v>0</v>
      </c>
      <c r="B48">
        <f t="shared" si="324"/>
        <v>4</v>
      </c>
      <c r="C48" t="str">
        <f t="shared" ref="C48" si="361">A48&amp;B48</f>
        <v>04</v>
      </c>
      <c r="E48" s="180" t="str">
        <f>IFERROR(INDEX(Results!P:P,MATCH($C48,Results!$A:$A,0),1),"")</f>
        <v/>
      </c>
      <c r="F48" s="182" t="str">
        <f>IFERROR(INDEX(Results!Q:Q,MATCH($C48,Results!$A:$A,0),1),"")</f>
        <v/>
      </c>
      <c r="G48" s="183"/>
      <c r="H48" s="186" t="str">
        <f>IFERROR(INDEX(Results!S:S,MATCH($C48,Results!$A:$A,0),1),"")</f>
        <v/>
      </c>
      <c r="I48" s="118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20"/>
      <c r="AB48" s="121"/>
      <c r="AC48" s="122"/>
      <c r="AD48" s="123"/>
      <c r="AE48" s="124"/>
      <c r="AF48" s="178"/>
      <c r="AG48" s="178" t="str">
        <f>IFERROR(IF(INDEX(Results!O:O,MATCH($C48,Results!$A:$A,0),1)=0,"",INDEX(Results!O:O,MATCH($C48,Results!$A:$A,0),1)),"")</f>
        <v/>
      </c>
      <c r="AI48">
        <f t="shared" si="290"/>
        <v>2</v>
      </c>
      <c r="AJ48">
        <f t="shared" si="291"/>
        <v>20</v>
      </c>
      <c r="AK48" t="str">
        <f t="shared" ref="AK48" si="362">AI48&amp;AJ48</f>
        <v>220</v>
      </c>
      <c r="AM48" s="180" t="str">
        <f>IFERROR(INDEX(Results!P:P,MATCH($AK48,Results!$A:$A,0),1),"")</f>
        <v/>
      </c>
      <c r="AN48" s="182" t="str">
        <f>IFERROR(INDEX(Results!Q:Q,MATCH($AK48,Results!$A:$A,0),1),"")</f>
        <v/>
      </c>
      <c r="AO48" s="183"/>
      <c r="AP48" s="186" t="str">
        <f>IFERROR(INDEX(Results!S:S,MATCH($AK48,Results!$A:$A,0),1),"")</f>
        <v/>
      </c>
      <c r="AQ48" s="118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20"/>
      <c r="BJ48" s="121"/>
      <c r="BK48" s="122"/>
      <c r="BL48" s="123"/>
      <c r="BM48" s="124"/>
      <c r="BN48" s="178"/>
      <c r="BO48" s="178" t="str">
        <f>IFERROR(IF(INDEX(Results!O:O,MATCH($AK48,Results!$A:$A,0),1)=0,"",INDEX(Results!O:O,MATCH($AK48,Results!$A:$A,0),1)),"")</f>
        <v/>
      </c>
      <c r="BQ48">
        <f t="shared" si="293"/>
        <v>3</v>
      </c>
      <c r="BR48">
        <f t="shared" si="294"/>
        <v>20</v>
      </c>
      <c r="BS48" t="str">
        <f t="shared" ref="BS48" si="363">BQ48&amp;BR48</f>
        <v>320</v>
      </c>
      <c r="BU48" s="180" t="str">
        <f>IFERROR(INDEX(Results!P:P,MATCH($BS48,Results!$A:$A,0),1),"")</f>
        <v/>
      </c>
      <c r="BV48" s="182" t="str">
        <f>IFERROR(INDEX(Results!Q:Q,MATCH($BS48,Results!$A:$A,0),1),"")</f>
        <v/>
      </c>
      <c r="BW48" s="183"/>
      <c r="BX48" s="186" t="str">
        <f>IFERROR(INDEX(Results!S:S,MATCH($BS48,Results!$A:$A,0),1),"")</f>
        <v/>
      </c>
      <c r="BY48" s="118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20"/>
      <c r="CR48" s="121"/>
      <c r="CS48" s="122"/>
      <c r="CT48" s="123"/>
      <c r="CU48" s="124"/>
      <c r="CV48" s="178"/>
      <c r="CW48" s="178" t="str">
        <f>IFERROR(IF(INDEX(Results!O:O,MATCH($BS48,Results!$A:$A,0),1)=0,"",INDEX(Results!O:O,MATCH($BS48,Results!$A:$A,0),1)),"")</f>
        <v/>
      </c>
      <c r="CY48">
        <f t="shared" si="296"/>
        <v>4</v>
      </c>
      <c r="CZ48">
        <f t="shared" si="297"/>
        <v>20</v>
      </c>
      <c r="DA48" t="str">
        <f t="shared" ref="DA48" si="364">CY48&amp;CZ48</f>
        <v>420</v>
      </c>
      <c r="DC48" s="180">
        <f>IFERROR(INDEX(Results!P:P,MATCH($DA48,Results!$A:$A,0),1),"")</f>
        <v>92</v>
      </c>
      <c r="DD48" s="182" t="str">
        <f>IFERROR(INDEX(Results!Q:Q,MATCH($DA48,Results!$A:$A,0),1),"")</f>
        <v>Rebecca Brown</v>
      </c>
      <c r="DE48" s="183"/>
      <c r="DF48" s="186" t="str">
        <f>IFERROR(INDEX(Results!S:S,MATCH($DA48,Results!$A:$A,0),1),"")</f>
        <v xml:space="preserve">Northern Suburbs </v>
      </c>
      <c r="DG48" s="118"/>
      <c r="DH48" s="119"/>
      <c r="DI48" s="119"/>
      <c r="DJ48" s="119"/>
      <c r="DK48" s="119"/>
      <c r="DL48" s="119"/>
      <c r="DM48" s="119"/>
      <c r="DN48" s="119"/>
      <c r="DO48" s="119"/>
      <c r="DP48" s="119"/>
      <c r="DQ48" s="119"/>
      <c r="DR48" s="119"/>
      <c r="DS48" s="119"/>
      <c r="DT48" s="119"/>
      <c r="DU48" s="119"/>
      <c r="DV48" s="119"/>
      <c r="DW48" s="119"/>
      <c r="DX48" s="119"/>
      <c r="DY48" s="120"/>
      <c r="DZ48" s="121"/>
      <c r="EA48" s="122"/>
      <c r="EB48" s="123"/>
      <c r="EC48" s="124"/>
      <c r="ED48" s="178"/>
      <c r="EE48" s="178" t="str">
        <f>IFERROR(IF(INDEX(Results!O:O,MATCH($DA48,Results!$A:$A,0),1)=0,"",INDEX(Results!O:O,MATCH($DA48,Results!$A:$A,0),1)),"")</f>
        <v>Snr</v>
      </c>
      <c r="EG48">
        <f t="shared" si="299"/>
        <v>5</v>
      </c>
      <c r="EH48">
        <f t="shared" si="300"/>
        <v>20</v>
      </c>
      <c r="EI48" t="str">
        <f t="shared" ref="EI48" si="365">EG48&amp;EH48</f>
        <v>520</v>
      </c>
      <c r="EK48" s="180" t="str">
        <f>IFERROR(INDEX(Results!P:P,MATCH($EI48,Results!$A:$A,0),1),"")</f>
        <v/>
      </c>
      <c r="EL48" s="182" t="str">
        <f>IFERROR(INDEX(Results!Q:Q,MATCH($EI48,Results!$A:$A,0),1),"")</f>
        <v/>
      </c>
      <c r="EM48" s="183"/>
      <c r="EN48" s="186" t="str">
        <f>IFERROR(INDEX(Results!S:S,MATCH($EI48,Results!$A:$A,0),1),"")</f>
        <v/>
      </c>
      <c r="EO48" s="118"/>
      <c r="EP48" s="119"/>
      <c r="EQ48" s="119"/>
      <c r="ER48" s="119"/>
      <c r="ES48" s="119"/>
      <c r="ET48" s="119"/>
      <c r="EU48" s="119"/>
      <c r="EV48" s="119"/>
      <c r="EW48" s="119"/>
      <c r="EX48" s="119"/>
      <c r="EY48" s="119"/>
      <c r="EZ48" s="119"/>
      <c r="FA48" s="119"/>
      <c r="FB48" s="119"/>
      <c r="FC48" s="119"/>
      <c r="FD48" s="119"/>
      <c r="FE48" s="119"/>
      <c r="FF48" s="119"/>
      <c r="FG48" s="120"/>
      <c r="FH48" s="121"/>
      <c r="FI48" s="122"/>
      <c r="FJ48" s="123"/>
      <c r="FK48" s="124"/>
      <c r="FL48" s="178"/>
      <c r="FM48" s="178" t="str">
        <f>IFERROR(IF(INDEX(Results!O:O,MATCH($EI48,Results!$A:$A,0),1)=0,"",INDEX(Results!O:O,MATCH($EI48,Results!$A:$A,0),1)),"")</f>
        <v/>
      </c>
      <c r="FO48">
        <f t="shared" si="302"/>
        <v>6</v>
      </c>
      <c r="FP48">
        <f t="shared" si="303"/>
        <v>20</v>
      </c>
      <c r="FQ48" t="str">
        <f t="shared" ref="FQ48" si="366">FO48&amp;FP48</f>
        <v>620</v>
      </c>
      <c r="FS48" s="180" t="str">
        <f>IFERROR(INDEX(Results!P:P,MATCH($FQ48,Results!$A:$A,0),1),"")</f>
        <v/>
      </c>
      <c r="FT48" s="182" t="str">
        <f>IFERROR(INDEX(Results!Q:Q,MATCH($FQ48,Results!$A:$A,0),1),"")</f>
        <v/>
      </c>
      <c r="FU48" s="183"/>
      <c r="FV48" s="186" t="str">
        <f>IFERROR(INDEX(Results!S:S,MATCH($FQ48,Results!$A:$A,0),1),"")</f>
        <v/>
      </c>
      <c r="FW48" s="118"/>
      <c r="FX48" s="119"/>
      <c r="FY48" s="119"/>
      <c r="FZ48" s="119"/>
      <c r="GA48" s="119"/>
      <c r="GB48" s="119"/>
      <c r="GC48" s="119"/>
      <c r="GD48" s="119"/>
      <c r="GE48" s="119"/>
      <c r="GF48" s="119"/>
      <c r="GG48" s="119"/>
      <c r="GH48" s="119"/>
      <c r="GI48" s="119"/>
      <c r="GJ48" s="119"/>
      <c r="GK48" s="119"/>
      <c r="GL48" s="119"/>
      <c r="GM48" s="119"/>
      <c r="GN48" s="119"/>
      <c r="GO48" s="120"/>
      <c r="GP48" s="121"/>
      <c r="GQ48" s="122"/>
      <c r="GR48" s="123"/>
      <c r="GS48" s="124"/>
      <c r="GT48" s="178"/>
      <c r="GU48" s="178" t="str">
        <f>IFERROR(IF(INDEX(Results!O:O,MATCH($FQ48,Results!$A:$A,0),1)=0,"",INDEX(Results!O:O,MATCH($FQ48,Results!$A:$A,0),1)),"")</f>
        <v/>
      </c>
      <c r="GW48">
        <f t="shared" si="305"/>
        <v>7</v>
      </c>
      <c r="GX48">
        <f t="shared" si="306"/>
        <v>20</v>
      </c>
      <c r="GY48" t="str">
        <f t="shared" ref="GY48" si="367">GW48&amp;GX48</f>
        <v>720</v>
      </c>
      <c r="HA48" s="180" t="str">
        <f>IFERROR(INDEX(Results!P:P,MATCH($GY48,Results!$A:$A,0),1),"")</f>
        <v/>
      </c>
      <c r="HB48" s="182" t="str">
        <f>IFERROR(INDEX(Results!Q:Q,MATCH($GY48,Results!$A:$A,0),1),"")</f>
        <v/>
      </c>
      <c r="HC48" s="183"/>
      <c r="HD48" s="186" t="str">
        <f>IFERROR(INDEX(Results!S:S,MATCH($GY48,Results!$A:$A,0),1),"")</f>
        <v/>
      </c>
      <c r="HE48" s="118"/>
      <c r="HF48" s="119"/>
      <c r="HG48" s="119"/>
      <c r="HH48" s="119"/>
      <c r="HI48" s="119"/>
      <c r="HJ48" s="119"/>
      <c r="HK48" s="119"/>
      <c r="HL48" s="119"/>
      <c r="HM48" s="119"/>
      <c r="HN48" s="119"/>
      <c r="HO48" s="119"/>
      <c r="HP48" s="119"/>
      <c r="HQ48" s="119"/>
      <c r="HR48" s="119"/>
      <c r="HS48" s="119"/>
      <c r="HT48" s="119"/>
      <c r="HU48" s="119"/>
      <c r="HV48" s="119"/>
      <c r="HW48" s="120"/>
      <c r="HX48" s="121"/>
      <c r="HY48" s="122"/>
      <c r="HZ48" s="123"/>
      <c r="IA48" s="124"/>
      <c r="IB48" s="178"/>
      <c r="IC48" s="178" t="str">
        <f>IFERROR(IF(INDEX(Results!O:O,MATCH($GY48,Results!$A:$A,0),1)=0,"",INDEX(Results!O:O,MATCH($GY48,Results!$A:$A,0),1)),"")</f>
        <v/>
      </c>
      <c r="IE48">
        <f t="shared" si="308"/>
        <v>8</v>
      </c>
      <c r="IF48">
        <f t="shared" si="309"/>
        <v>20</v>
      </c>
      <c r="IG48" t="str">
        <f t="shared" ref="IG48" si="368">IE48&amp;IF48</f>
        <v>820</v>
      </c>
      <c r="II48" s="180" t="str">
        <f>IFERROR(INDEX(Results!P:P,MATCH($IG48,Results!$A:$A,0),1),"")</f>
        <v/>
      </c>
      <c r="IJ48" s="182" t="str">
        <f>IFERROR(INDEX(Results!Q:Q,MATCH($IG48,Results!$A:$A,0),1),"")</f>
        <v/>
      </c>
      <c r="IK48" s="183"/>
      <c r="IL48" s="186" t="str">
        <f>IFERROR(INDEX(Results!S:S,MATCH($IG48,Results!$A:$A,0),1),"")</f>
        <v/>
      </c>
      <c r="IM48" s="118"/>
      <c r="IN48" s="119"/>
      <c r="IO48" s="119"/>
      <c r="IP48" s="119"/>
      <c r="IQ48" s="119"/>
      <c r="IR48" s="119"/>
      <c r="IS48" s="119"/>
      <c r="IT48" s="119"/>
      <c r="IU48" s="119"/>
      <c r="IV48" s="119"/>
      <c r="IW48" s="119"/>
      <c r="IX48" s="119"/>
      <c r="IY48" s="119"/>
      <c r="IZ48" s="119"/>
      <c r="JA48" s="119"/>
      <c r="JB48" s="119"/>
      <c r="JC48" s="119"/>
      <c r="JD48" s="119"/>
      <c r="JE48" s="120"/>
      <c r="JF48" s="121"/>
      <c r="JG48" s="122"/>
      <c r="JH48" s="123"/>
      <c r="JI48" s="124"/>
      <c r="JJ48" s="178"/>
      <c r="JK48" s="178" t="str">
        <f>IFERROR(IF(INDEX(Results!O:O,MATCH($IG48,Results!$A:$A,0),1)=0,"",INDEX(Results!O:O,MATCH($IG48,Results!$A:$A,0),1)),"")</f>
        <v/>
      </c>
      <c r="JM48">
        <f t="shared" si="311"/>
        <v>9</v>
      </c>
      <c r="JN48">
        <f t="shared" si="312"/>
        <v>20</v>
      </c>
      <c r="JO48" t="str">
        <f t="shared" ref="JO48" si="369">JM48&amp;JN48</f>
        <v>920</v>
      </c>
      <c r="JQ48" s="180" t="str">
        <f>IFERROR(INDEX(Results!P:P,MATCH($JO48,Results!$A:$A,0),1),"")</f>
        <v/>
      </c>
      <c r="JR48" s="182" t="str">
        <f>IFERROR(INDEX(Results!Q:Q,MATCH($JO48,Results!$A:$A,0),1),"")</f>
        <v/>
      </c>
      <c r="JS48" s="183"/>
      <c r="JT48" s="186" t="str">
        <f>IFERROR(INDEX(Results!S:S,MATCH($JO48,Results!$A:$A,0),1),"")</f>
        <v/>
      </c>
      <c r="JU48" s="118"/>
      <c r="JV48" s="119"/>
      <c r="JW48" s="119"/>
      <c r="JX48" s="119"/>
      <c r="JY48" s="119"/>
      <c r="JZ48" s="119"/>
      <c r="KA48" s="119"/>
      <c r="KB48" s="119"/>
      <c r="KC48" s="119"/>
      <c r="KD48" s="119"/>
      <c r="KE48" s="119"/>
      <c r="KF48" s="119"/>
      <c r="KG48" s="119"/>
      <c r="KH48" s="119"/>
      <c r="KI48" s="119"/>
      <c r="KJ48" s="119"/>
      <c r="KK48" s="119"/>
      <c r="KL48" s="119"/>
      <c r="KM48" s="120"/>
      <c r="KN48" s="121"/>
      <c r="KO48" s="122"/>
      <c r="KP48" s="123"/>
      <c r="KQ48" s="124"/>
      <c r="KR48" s="178"/>
      <c r="KS48" s="178" t="str">
        <f>IFERROR(IF(INDEX(Results!O:O,MATCH($JO48,Results!$A:$A,0),1)=0,"",INDEX(Results!O:O,MATCH($JO48,Results!$A:$A,0),1)),"")</f>
        <v/>
      </c>
      <c r="KU48">
        <f t="shared" si="314"/>
        <v>10</v>
      </c>
      <c r="KV48">
        <f t="shared" si="315"/>
        <v>20</v>
      </c>
      <c r="KW48" t="str">
        <f t="shared" ref="KW48" si="370">KU48&amp;KV48</f>
        <v>1020</v>
      </c>
      <c r="KY48" s="180" t="str">
        <f>IFERROR(INDEX(Results!P:P,MATCH($KW48,Results!$A:$A,0),1),"")</f>
        <v/>
      </c>
      <c r="KZ48" s="182" t="str">
        <f>IFERROR(INDEX(Results!Q:Q,MATCH($KW48,Results!$A:$A,0),1),"")</f>
        <v/>
      </c>
      <c r="LA48" s="183"/>
      <c r="LB48" s="186" t="str">
        <f>IFERROR(INDEX(Results!S:S,MATCH($KW48,Results!$A:$A,0),1),"")</f>
        <v/>
      </c>
      <c r="LC48" s="118"/>
      <c r="LD48" s="119"/>
      <c r="LE48" s="119"/>
      <c r="LF48" s="119"/>
      <c r="LG48" s="119"/>
      <c r="LH48" s="119"/>
      <c r="LI48" s="119"/>
      <c r="LJ48" s="119"/>
      <c r="LK48" s="119"/>
      <c r="LL48" s="119"/>
      <c r="LM48" s="119"/>
      <c r="LN48" s="119"/>
      <c r="LO48" s="119"/>
      <c r="LP48" s="119"/>
      <c r="LQ48" s="119"/>
      <c r="LR48" s="119"/>
      <c r="LS48" s="119"/>
      <c r="LT48" s="119"/>
      <c r="LU48" s="120"/>
      <c r="LV48" s="121"/>
      <c r="LW48" s="122"/>
      <c r="LX48" s="123"/>
      <c r="LY48" s="124"/>
      <c r="LZ48" s="178"/>
      <c r="MA48" s="178" t="str">
        <f>IFERROR(IF(INDEX(Results!O:O,MATCH($KW48,Results!$A:$A,0),1)=0,"",INDEX(Results!O:O,MATCH($KW48,Results!$A:$A,0),1)),"")</f>
        <v/>
      </c>
      <c r="MC48">
        <f t="shared" si="317"/>
        <v>11</v>
      </c>
      <c r="MD48">
        <f t="shared" si="318"/>
        <v>20</v>
      </c>
      <c r="ME48" t="str">
        <f t="shared" ref="ME48" si="371">MC48&amp;MD48</f>
        <v>1120</v>
      </c>
      <c r="MG48" s="180" t="str">
        <f>IFERROR(INDEX(Results!P:P,MATCH($ME48,Results!$A:$A,0),1),"")</f>
        <v/>
      </c>
      <c r="MH48" s="182" t="str">
        <f>IFERROR(INDEX(Results!Q:Q,MATCH($ME48,Results!$A:$A,0),1),"")</f>
        <v/>
      </c>
      <c r="MI48" s="183"/>
      <c r="MJ48" s="186" t="str">
        <f>IFERROR(INDEX(Results!S:S,MATCH($ME48,Results!$A:$A,0),1),"")</f>
        <v/>
      </c>
      <c r="MK48" s="118"/>
      <c r="ML48" s="119"/>
      <c r="MM48" s="119"/>
      <c r="MN48" s="119"/>
      <c r="MO48" s="119"/>
      <c r="MP48" s="119"/>
      <c r="MQ48" s="119"/>
      <c r="MR48" s="119"/>
      <c r="MS48" s="119"/>
      <c r="MT48" s="119"/>
      <c r="MU48" s="119"/>
      <c r="MV48" s="119"/>
      <c r="MW48" s="119"/>
      <c r="MX48" s="119"/>
      <c r="MY48" s="119"/>
      <c r="MZ48" s="119"/>
      <c r="NA48" s="119"/>
      <c r="NB48" s="119"/>
      <c r="NC48" s="120"/>
      <c r="ND48" s="121"/>
      <c r="NE48" s="122"/>
      <c r="NF48" s="123"/>
      <c r="NG48" s="124"/>
      <c r="NH48" s="178"/>
      <c r="NI48" s="178" t="str">
        <f>IFERROR(IF(INDEX(Results!O:O,MATCH($ME48,Results!$A:$A,0),1)=0,"",INDEX(Results!O:O,MATCH($ME48,Results!$A:$A,0),1)),"")</f>
        <v/>
      </c>
      <c r="NK48">
        <f t="shared" si="320"/>
        <v>12</v>
      </c>
      <c r="NL48">
        <f t="shared" si="321"/>
        <v>20</v>
      </c>
      <c r="NM48" t="str">
        <f t="shared" ref="NM48" si="372">NK48&amp;NL48</f>
        <v>1220</v>
      </c>
      <c r="NO48" s="180" t="str">
        <f>IFERROR(INDEX(Results!P:P,MATCH($NM48,Results!$A:$A,0),1),"")</f>
        <v/>
      </c>
      <c r="NP48" s="182" t="str">
        <f>IFERROR(INDEX(Results!Q:Q,MATCH($NM48,Results!$A:$A,0),1),"")</f>
        <v/>
      </c>
      <c r="NQ48" s="183"/>
      <c r="NR48" s="186" t="str">
        <f>IFERROR(INDEX(Results!S:S,MATCH($NM48,Results!$A:$A,0),1),"")</f>
        <v/>
      </c>
      <c r="NS48" s="118"/>
      <c r="NT48" s="119"/>
      <c r="NU48" s="119"/>
      <c r="NV48" s="119"/>
      <c r="NW48" s="119"/>
      <c r="NX48" s="119"/>
      <c r="NY48" s="119"/>
      <c r="NZ48" s="119"/>
      <c r="OA48" s="119"/>
      <c r="OB48" s="119"/>
      <c r="OC48" s="119"/>
      <c r="OD48" s="119"/>
      <c r="OE48" s="119"/>
      <c r="OF48" s="119"/>
      <c r="OG48" s="119"/>
      <c r="OH48" s="119"/>
      <c r="OI48" s="119"/>
      <c r="OJ48" s="119"/>
      <c r="OK48" s="120"/>
      <c r="OL48" s="121"/>
      <c r="OM48" s="122"/>
      <c r="ON48" s="123"/>
      <c r="OO48" s="124"/>
      <c r="OP48" s="178"/>
      <c r="OQ48" s="178" t="str">
        <f>IFERROR(IF(INDEX(Results!O:O,MATCH($NM48,Results!$A:$A,0),1)=0,"",INDEX(Results!O:O,MATCH($NM48,Results!$A:$A,0),1)),"")</f>
        <v/>
      </c>
    </row>
    <row r="49" spans="1:407" ht="24" customHeight="1" x14ac:dyDescent="0.25">
      <c r="E49" s="181"/>
      <c r="F49" s="184"/>
      <c r="G49" s="185"/>
      <c r="H49" s="187"/>
      <c r="I49" s="118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20"/>
      <c r="AB49" s="121"/>
      <c r="AC49" s="122"/>
      <c r="AD49" s="123"/>
      <c r="AE49" s="124"/>
      <c r="AF49" s="179"/>
      <c r="AG49" s="179"/>
      <c r="AM49" s="181"/>
      <c r="AN49" s="184"/>
      <c r="AO49" s="185"/>
      <c r="AP49" s="187"/>
      <c r="AQ49" s="118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20"/>
      <c r="BJ49" s="121"/>
      <c r="BK49" s="122"/>
      <c r="BL49" s="123"/>
      <c r="BM49" s="124"/>
      <c r="BN49" s="179"/>
      <c r="BO49" s="179"/>
      <c r="BU49" s="181" t="str">
        <f>IFERROR(INDEX(Results!P:P,MATCH($BS49,Results!$A:$A,0),1),"")</f>
        <v/>
      </c>
      <c r="BV49" s="184" t="str">
        <f>IFERROR(INDEX(Results!Q:Q,MATCH($BS49,Results!$A:$A,0),1),"")</f>
        <v/>
      </c>
      <c r="BW49" s="185"/>
      <c r="BX49" s="187" t="str">
        <f>IFERROR(INDEX(Results!S:S,MATCH($BS49,Results!$A:$A,0),1),"")</f>
        <v/>
      </c>
      <c r="BY49" s="118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19"/>
      <c r="CO49" s="119"/>
      <c r="CP49" s="119"/>
      <c r="CQ49" s="120"/>
      <c r="CR49" s="121"/>
      <c r="CS49" s="122"/>
      <c r="CT49" s="123"/>
      <c r="CU49" s="124"/>
      <c r="CV49" s="179"/>
      <c r="CW49" s="179" t="str">
        <f>IFERROR(IF(INDEX(Results!O:O,MATCH($BS49,Results!$A:$A,0),1)=0,"",INDEX(Results!O:O,MATCH($BS49,Results!$A:$A,0),1)),"")</f>
        <v/>
      </c>
      <c r="DC49" s="181" t="str">
        <f>IFERROR(INDEX(Results!P:P,MATCH($DA49,Results!$A:$A,0),1),"")</f>
        <v/>
      </c>
      <c r="DD49" s="184" t="str">
        <f>IFERROR(INDEX(Results!Q:Q,MATCH($DA49,Results!$A:$A,0),1),"")</f>
        <v/>
      </c>
      <c r="DE49" s="185"/>
      <c r="DF49" s="187" t="str">
        <f>IFERROR(INDEX(Results!S:S,MATCH($DA49,Results!$A:$A,0),1),"")</f>
        <v/>
      </c>
      <c r="DG49" s="118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  <c r="DT49" s="119"/>
      <c r="DU49" s="119"/>
      <c r="DV49" s="119"/>
      <c r="DW49" s="119"/>
      <c r="DX49" s="119"/>
      <c r="DY49" s="120"/>
      <c r="DZ49" s="121"/>
      <c r="EA49" s="122"/>
      <c r="EB49" s="123"/>
      <c r="EC49" s="124"/>
      <c r="ED49" s="179"/>
      <c r="EE49" s="179" t="str">
        <f>IFERROR(IF(INDEX(Results!O:O,MATCH($DA49,Results!$A:$A,0),1)=0,"",INDEX(Results!O:O,MATCH($DA49,Results!$A:$A,0),1)),"")</f>
        <v/>
      </c>
      <c r="EK49" s="181" t="str">
        <f>IFERROR(INDEX(Results!P:P,MATCH($EI49,Results!$A:$A,0),1),"")</f>
        <v/>
      </c>
      <c r="EL49" s="184" t="str">
        <f>IFERROR(INDEX(Results!Q:Q,MATCH($EI49,Results!$A:$A,0),1),"")</f>
        <v/>
      </c>
      <c r="EM49" s="185"/>
      <c r="EN49" s="187" t="str">
        <f>IFERROR(INDEX(Results!S:S,MATCH($EI49,Results!$A:$A,0),1),"")</f>
        <v/>
      </c>
      <c r="EO49" s="118"/>
      <c r="EP49" s="119"/>
      <c r="EQ49" s="119"/>
      <c r="ER49" s="119"/>
      <c r="ES49" s="119"/>
      <c r="ET49" s="119"/>
      <c r="EU49" s="119"/>
      <c r="EV49" s="119"/>
      <c r="EW49" s="119"/>
      <c r="EX49" s="119"/>
      <c r="EY49" s="119"/>
      <c r="EZ49" s="119"/>
      <c r="FA49" s="119"/>
      <c r="FB49" s="119"/>
      <c r="FC49" s="119"/>
      <c r="FD49" s="119"/>
      <c r="FE49" s="119"/>
      <c r="FF49" s="119"/>
      <c r="FG49" s="120"/>
      <c r="FH49" s="121"/>
      <c r="FI49" s="122"/>
      <c r="FJ49" s="123"/>
      <c r="FK49" s="124"/>
      <c r="FL49" s="179"/>
      <c r="FM49" s="179" t="str">
        <f>IFERROR(IF(INDEX(Results!O:O,MATCH($EI49,Results!$A:$A,0),1)=0,"",INDEX(Results!O:O,MATCH($EI49,Results!$A:$A,0),1)),"")</f>
        <v/>
      </c>
      <c r="FS49" s="181" t="str">
        <f>IFERROR(INDEX(Results!P:P,MATCH($FQ49,Results!$A:$A,0),1),"")</f>
        <v/>
      </c>
      <c r="FT49" s="184" t="str">
        <f>IFERROR(INDEX(Results!Q:Q,MATCH($FQ49,Results!$A:$A,0),1),"")</f>
        <v/>
      </c>
      <c r="FU49" s="185"/>
      <c r="FV49" s="187" t="str">
        <f>IFERROR(INDEX(Results!S:S,MATCH($FQ49,Results!$A:$A,0),1),"")</f>
        <v/>
      </c>
      <c r="FW49" s="118"/>
      <c r="FX49" s="119"/>
      <c r="FY49" s="119"/>
      <c r="FZ49" s="119"/>
      <c r="GA49" s="119"/>
      <c r="GB49" s="119"/>
      <c r="GC49" s="119"/>
      <c r="GD49" s="119"/>
      <c r="GE49" s="119"/>
      <c r="GF49" s="119"/>
      <c r="GG49" s="119"/>
      <c r="GH49" s="119"/>
      <c r="GI49" s="119"/>
      <c r="GJ49" s="119"/>
      <c r="GK49" s="119"/>
      <c r="GL49" s="119"/>
      <c r="GM49" s="119"/>
      <c r="GN49" s="119"/>
      <c r="GO49" s="120"/>
      <c r="GP49" s="121"/>
      <c r="GQ49" s="122"/>
      <c r="GR49" s="123"/>
      <c r="GS49" s="124"/>
      <c r="GT49" s="179"/>
      <c r="GU49" s="179" t="str">
        <f>IFERROR(IF(INDEX(Results!O:O,MATCH($FQ49,Results!$A:$A,0),1)=0,"",INDEX(Results!O:O,MATCH($FQ49,Results!$A:$A,0),1)),"")</f>
        <v/>
      </c>
      <c r="HA49" s="181" t="str">
        <f>IFERROR(INDEX(Results!P:P,MATCH($GY49,Results!$A:$A,0),1),"")</f>
        <v/>
      </c>
      <c r="HB49" s="184" t="str">
        <f>IFERROR(INDEX(Results!Q:Q,MATCH($GY49,Results!$A:$A,0),1),"")</f>
        <v/>
      </c>
      <c r="HC49" s="185"/>
      <c r="HD49" s="187" t="str">
        <f>IFERROR(INDEX(Results!S:S,MATCH($GY49,Results!$A:$A,0),1),"")</f>
        <v/>
      </c>
      <c r="HE49" s="118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  <c r="HP49" s="119"/>
      <c r="HQ49" s="119"/>
      <c r="HR49" s="119"/>
      <c r="HS49" s="119"/>
      <c r="HT49" s="119"/>
      <c r="HU49" s="119"/>
      <c r="HV49" s="119"/>
      <c r="HW49" s="120"/>
      <c r="HX49" s="121"/>
      <c r="HY49" s="122"/>
      <c r="HZ49" s="123"/>
      <c r="IA49" s="124"/>
      <c r="IB49" s="179"/>
      <c r="IC49" s="179" t="str">
        <f>IFERROR(IF(INDEX(Results!O:O,MATCH($GY49,Results!$A:$A,0),1)=0,"",INDEX(Results!O:O,MATCH($GY49,Results!$A:$A,0),1)),"")</f>
        <v/>
      </c>
      <c r="II49" s="181" t="str">
        <f>IFERROR(INDEX(Results!P:P,MATCH($IG49,Results!$A:$A,0),1),"")</f>
        <v/>
      </c>
      <c r="IJ49" s="184" t="str">
        <f>IFERROR(INDEX(Results!Q:Q,MATCH($IG49,Results!$A:$A,0),1),"")</f>
        <v/>
      </c>
      <c r="IK49" s="185"/>
      <c r="IL49" s="187" t="str">
        <f>IFERROR(INDEX(Results!S:S,MATCH($IG49,Results!$A:$A,0),1),"")</f>
        <v/>
      </c>
      <c r="IM49" s="118"/>
      <c r="IN49" s="119"/>
      <c r="IO49" s="119"/>
      <c r="IP49" s="119"/>
      <c r="IQ49" s="119"/>
      <c r="IR49" s="119"/>
      <c r="IS49" s="119"/>
      <c r="IT49" s="119"/>
      <c r="IU49" s="119"/>
      <c r="IV49" s="119"/>
      <c r="IW49" s="119"/>
      <c r="IX49" s="119"/>
      <c r="IY49" s="119"/>
      <c r="IZ49" s="119"/>
      <c r="JA49" s="119"/>
      <c r="JB49" s="119"/>
      <c r="JC49" s="119"/>
      <c r="JD49" s="119"/>
      <c r="JE49" s="120"/>
      <c r="JF49" s="121"/>
      <c r="JG49" s="122"/>
      <c r="JH49" s="123"/>
      <c r="JI49" s="124"/>
      <c r="JJ49" s="179"/>
      <c r="JK49" s="179" t="str">
        <f>IFERROR(IF(INDEX(Results!O:O,MATCH($IG49,Results!$A:$A,0),1)=0,"",INDEX(Results!O:O,MATCH($IG49,Results!$A:$A,0),1)),"")</f>
        <v/>
      </c>
      <c r="JQ49" s="181" t="str">
        <f>IFERROR(INDEX(Results!P:P,MATCH($JO49,Results!$A:$A,0),1),"")</f>
        <v/>
      </c>
      <c r="JR49" s="184" t="str">
        <f>IFERROR(INDEX(Results!Q:Q,MATCH($JO49,Results!$A:$A,0),1),"")</f>
        <v/>
      </c>
      <c r="JS49" s="185"/>
      <c r="JT49" s="187" t="str">
        <f>IFERROR(INDEX(Results!S:S,MATCH($JO49,Results!$A:$A,0),1),"")</f>
        <v/>
      </c>
      <c r="JU49" s="118"/>
      <c r="JV49" s="119"/>
      <c r="JW49" s="119"/>
      <c r="JX49" s="119"/>
      <c r="JY49" s="119"/>
      <c r="JZ49" s="119"/>
      <c r="KA49" s="119"/>
      <c r="KB49" s="119"/>
      <c r="KC49" s="119"/>
      <c r="KD49" s="119"/>
      <c r="KE49" s="119"/>
      <c r="KF49" s="119"/>
      <c r="KG49" s="119"/>
      <c r="KH49" s="119"/>
      <c r="KI49" s="119"/>
      <c r="KJ49" s="119"/>
      <c r="KK49" s="119"/>
      <c r="KL49" s="119"/>
      <c r="KM49" s="120"/>
      <c r="KN49" s="121"/>
      <c r="KO49" s="122"/>
      <c r="KP49" s="123"/>
      <c r="KQ49" s="124"/>
      <c r="KR49" s="179"/>
      <c r="KS49" s="179" t="str">
        <f>IFERROR(IF(INDEX(Results!O:O,MATCH($JO49,Results!$A:$A,0),1)=0,"",INDEX(Results!O:O,MATCH($JO49,Results!$A:$A,0),1)),"")</f>
        <v/>
      </c>
      <c r="KY49" s="181" t="str">
        <f>IFERROR(INDEX(Results!P:P,MATCH($KW49,Results!$A:$A,0),1),"")</f>
        <v/>
      </c>
      <c r="KZ49" s="184" t="str">
        <f>IFERROR(INDEX(Results!Q:Q,MATCH($KW49,Results!$A:$A,0),1),"")</f>
        <v/>
      </c>
      <c r="LA49" s="185"/>
      <c r="LB49" s="187" t="str">
        <f>IFERROR(INDEX(Results!S:S,MATCH($KW49,Results!$A:$A,0),1),"")</f>
        <v/>
      </c>
      <c r="LC49" s="118"/>
      <c r="LD49" s="119"/>
      <c r="LE49" s="119"/>
      <c r="LF49" s="119"/>
      <c r="LG49" s="119"/>
      <c r="LH49" s="119"/>
      <c r="LI49" s="119"/>
      <c r="LJ49" s="119"/>
      <c r="LK49" s="119"/>
      <c r="LL49" s="119"/>
      <c r="LM49" s="119"/>
      <c r="LN49" s="119"/>
      <c r="LO49" s="119"/>
      <c r="LP49" s="119"/>
      <c r="LQ49" s="119"/>
      <c r="LR49" s="119"/>
      <c r="LS49" s="119"/>
      <c r="LT49" s="119"/>
      <c r="LU49" s="120"/>
      <c r="LV49" s="121"/>
      <c r="LW49" s="122"/>
      <c r="LX49" s="123"/>
      <c r="LY49" s="124"/>
      <c r="LZ49" s="179"/>
      <c r="MA49" s="179" t="str">
        <f>IFERROR(IF(INDEX(Results!O:O,MATCH($KW49,Results!$A:$A,0),1)=0,"",INDEX(Results!O:O,MATCH($KW49,Results!$A:$A,0),1)),"")</f>
        <v/>
      </c>
      <c r="MG49" s="181" t="str">
        <f>IFERROR(INDEX(Results!P:P,MATCH($ME49,Results!$A:$A,0),1),"")</f>
        <v/>
      </c>
      <c r="MH49" s="184" t="str">
        <f>IFERROR(INDEX(Results!Q:Q,MATCH($ME49,Results!$A:$A,0),1),"")</f>
        <v/>
      </c>
      <c r="MI49" s="185"/>
      <c r="MJ49" s="187" t="str">
        <f>IFERROR(INDEX(Results!S:S,MATCH($ME49,Results!$A:$A,0),1),"")</f>
        <v/>
      </c>
      <c r="MK49" s="118"/>
      <c r="ML49" s="119"/>
      <c r="MM49" s="119"/>
      <c r="MN49" s="119"/>
      <c r="MO49" s="119"/>
      <c r="MP49" s="119"/>
      <c r="MQ49" s="119"/>
      <c r="MR49" s="119"/>
      <c r="MS49" s="119"/>
      <c r="MT49" s="119"/>
      <c r="MU49" s="119"/>
      <c r="MV49" s="119"/>
      <c r="MW49" s="119"/>
      <c r="MX49" s="119"/>
      <c r="MY49" s="119"/>
      <c r="MZ49" s="119"/>
      <c r="NA49" s="119"/>
      <c r="NB49" s="119"/>
      <c r="NC49" s="120"/>
      <c r="ND49" s="121"/>
      <c r="NE49" s="122"/>
      <c r="NF49" s="123"/>
      <c r="NG49" s="124"/>
      <c r="NH49" s="179"/>
      <c r="NI49" s="179" t="str">
        <f>IFERROR(IF(INDEX(Results!O:O,MATCH($ME49,Results!$A:$A,0),1)=0,"",INDEX(Results!O:O,MATCH($ME49,Results!$A:$A,0),1)),"")</f>
        <v/>
      </c>
      <c r="NO49" s="181" t="str">
        <f>IFERROR(INDEX(Results!P:P,MATCH($NM49,Results!$A:$A,0),1),"")</f>
        <v/>
      </c>
      <c r="NP49" s="184" t="str">
        <f>IFERROR(INDEX(Results!Q:Q,MATCH($NM49,Results!$A:$A,0),1),"")</f>
        <v/>
      </c>
      <c r="NQ49" s="185"/>
      <c r="NR49" s="187" t="str">
        <f>IFERROR(INDEX(Results!S:S,MATCH($NM49,Results!$A:$A,0),1),"")</f>
        <v/>
      </c>
      <c r="NS49" s="118"/>
      <c r="NT49" s="119"/>
      <c r="NU49" s="119"/>
      <c r="NV49" s="119"/>
      <c r="NW49" s="119"/>
      <c r="NX49" s="119"/>
      <c r="NY49" s="119"/>
      <c r="NZ49" s="119"/>
      <c r="OA49" s="119"/>
      <c r="OB49" s="119"/>
      <c r="OC49" s="119"/>
      <c r="OD49" s="119"/>
      <c r="OE49" s="119"/>
      <c r="OF49" s="119"/>
      <c r="OG49" s="119"/>
      <c r="OH49" s="119"/>
      <c r="OI49" s="119"/>
      <c r="OJ49" s="119"/>
      <c r="OK49" s="120"/>
      <c r="OL49" s="121"/>
      <c r="OM49" s="122"/>
      <c r="ON49" s="123"/>
      <c r="OO49" s="124"/>
      <c r="OP49" s="179"/>
      <c r="OQ49" s="179" t="str">
        <f>IFERROR(IF(INDEX(Results!O:O,MATCH($NM49,Results!$A:$A,0),1)=0,"",INDEX(Results!O:O,MATCH($NM49,Results!$A:$A,0),1)),"")</f>
        <v/>
      </c>
    </row>
    <row r="50" spans="1:407" ht="24" customHeight="1" x14ac:dyDescent="0.25">
      <c r="A50">
        <f t="shared" si="323"/>
        <v>0</v>
      </c>
      <c r="B50">
        <f t="shared" si="324"/>
        <v>5</v>
      </c>
      <c r="C50" t="str">
        <f t="shared" ref="C50" si="373">A50&amp;B50</f>
        <v>05</v>
      </c>
      <c r="E50" s="180" t="str">
        <f>IFERROR(INDEX(Results!P:P,MATCH($C50,Results!$A:$A,0),1),"")</f>
        <v/>
      </c>
      <c r="F50" s="182" t="str">
        <f>IFERROR(INDEX(Results!Q:Q,MATCH($C50,Results!$A:$A,0),1),"")</f>
        <v/>
      </c>
      <c r="G50" s="183"/>
      <c r="H50" s="186" t="str">
        <f>IFERROR(INDEX(Results!S:S,MATCH($C50,Results!$A:$A,0),1),"")</f>
        <v/>
      </c>
      <c r="I50" s="118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20"/>
      <c r="AB50" s="121"/>
      <c r="AC50" s="122"/>
      <c r="AD50" s="123"/>
      <c r="AE50" s="124"/>
      <c r="AF50" s="178"/>
      <c r="AG50" s="178" t="str">
        <f>IFERROR(IF(INDEX(Results!O:O,MATCH($C50,Results!$A:$A,0),1)=0,"",INDEX(Results!O:O,MATCH($C50,Results!$A:$A,0),1)),"")</f>
        <v/>
      </c>
      <c r="AI50">
        <f t="shared" si="290"/>
        <v>2</v>
      </c>
      <c r="AJ50">
        <f t="shared" si="291"/>
        <v>21</v>
      </c>
      <c r="AK50" t="str">
        <f t="shared" ref="AK50" si="374">AI50&amp;AJ50</f>
        <v>221</v>
      </c>
      <c r="AM50" s="180" t="str">
        <f>IFERROR(INDEX(Results!P:P,MATCH($AK50,Results!$A:$A,0),1),"")</f>
        <v/>
      </c>
      <c r="AN50" s="182" t="str">
        <f>IFERROR(INDEX(Results!Q:Q,MATCH($AK50,Results!$A:$A,0),1),"")</f>
        <v/>
      </c>
      <c r="AO50" s="183"/>
      <c r="AP50" s="186" t="str">
        <f>IFERROR(INDEX(Results!S:S,MATCH($AK50,Results!$A:$A,0),1),"")</f>
        <v/>
      </c>
      <c r="AQ50" s="118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20"/>
      <c r="BJ50" s="121"/>
      <c r="BK50" s="122"/>
      <c r="BL50" s="123"/>
      <c r="BM50" s="124"/>
      <c r="BN50" s="178"/>
      <c r="BO50" s="178" t="str">
        <f>IFERROR(IF(INDEX(Results!O:O,MATCH($AK50,Results!$A:$A,0),1)=0,"",INDEX(Results!O:O,MATCH($AK50,Results!$A:$A,0),1)),"")</f>
        <v/>
      </c>
      <c r="BQ50">
        <f t="shared" si="293"/>
        <v>3</v>
      </c>
      <c r="BR50">
        <f t="shared" si="294"/>
        <v>21</v>
      </c>
      <c r="BS50" t="str">
        <f t="shared" ref="BS50" si="375">BQ50&amp;BR50</f>
        <v>321</v>
      </c>
      <c r="BU50" s="180" t="str">
        <f>IFERROR(INDEX(Results!P:P,MATCH($BS50,Results!$A:$A,0),1),"")</f>
        <v/>
      </c>
      <c r="BV50" s="182" t="str">
        <f>IFERROR(INDEX(Results!Q:Q,MATCH($BS50,Results!$A:$A,0),1),"")</f>
        <v/>
      </c>
      <c r="BW50" s="183"/>
      <c r="BX50" s="186" t="str">
        <f>IFERROR(INDEX(Results!S:S,MATCH($BS50,Results!$A:$A,0),1),"")</f>
        <v/>
      </c>
      <c r="BY50" s="118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  <c r="CL50" s="119"/>
      <c r="CM50" s="119"/>
      <c r="CN50" s="119"/>
      <c r="CO50" s="119"/>
      <c r="CP50" s="119"/>
      <c r="CQ50" s="120"/>
      <c r="CR50" s="121"/>
      <c r="CS50" s="122"/>
      <c r="CT50" s="123"/>
      <c r="CU50" s="124"/>
      <c r="CV50" s="178"/>
      <c r="CW50" s="178" t="str">
        <f>IFERROR(IF(INDEX(Results!O:O,MATCH($BS50,Results!$A:$A,0),1)=0,"",INDEX(Results!O:O,MATCH($BS50,Results!$A:$A,0),1)),"")</f>
        <v/>
      </c>
      <c r="CY50">
        <f t="shared" si="296"/>
        <v>4</v>
      </c>
      <c r="CZ50">
        <f t="shared" si="297"/>
        <v>21</v>
      </c>
      <c r="DA50" t="str">
        <f t="shared" ref="DA50" si="376">CY50&amp;CZ50</f>
        <v>421</v>
      </c>
      <c r="DC50" s="180" t="str">
        <f>IFERROR(INDEX(Results!P:P,MATCH($DA50,Results!$A:$A,0),1),"")</f>
        <v/>
      </c>
      <c r="DD50" s="182" t="str">
        <f>IFERROR(INDEX(Results!Q:Q,MATCH($DA50,Results!$A:$A,0),1),"")</f>
        <v/>
      </c>
      <c r="DE50" s="183"/>
      <c r="DF50" s="186" t="str">
        <f>IFERROR(INDEX(Results!S:S,MATCH($DA50,Results!$A:$A,0),1),"")</f>
        <v/>
      </c>
      <c r="DG50" s="118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19"/>
      <c r="DS50" s="119"/>
      <c r="DT50" s="119"/>
      <c r="DU50" s="119"/>
      <c r="DV50" s="119"/>
      <c r="DW50" s="119"/>
      <c r="DX50" s="119"/>
      <c r="DY50" s="120"/>
      <c r="DZ50" s="121"/>
      <c r="EA50" s="122"/>
      <c r="EB50" s="123"/>
      <c r="EC50" s="124"/>
      <c r="ED50" s="178"/>
      <c r="EE50" s="178" t="str">
        <f>IFERROR(IF(INDEX(Results!O:O,MATCH($DA50,Results!$A:$A,0),1)=0,"",INDEX(Results!O:O,MATCH($DA50,Results!$A:$A,0),1)),"")</f>
        <v/>
      </c>
      <c r="EG50">
        <f t="shared" si="299"/>
        <v>5</v>
      </c>
      <c r="EH50">
        <f t="shared" si="300"/>
        <v>21</v>
      </c>
      <c r="EI50" t="str">
        <f t="shared" ref="EI50" si="377">EG50&amp;EH50</f>
        <v>521</v>
      </c>
      <c r="EK50" s="180" t="str">
        <f>IFERROR(INDEX(Results!P:P,MATCH($EI50,Results!$A:$A,0),1),"")</f>
        <v/>
      </c>
      <c r="EL50" s="182" t="str">
        <f>IFERROR(INDEX(Results!Q:Q,MATCH($EI50,Results!$A:$A,0),1),"")</f>
        <v/>
      </c>
      <c r="EM50" s="183"/>
      <c r="EN50" s="186" t="str">
        <f>IFERROR(INDEX(Results!S:S,MATCH($EI50,Results!$A:$A,0),1),"")</f>
        <v/>
      </c>
      <c r="EO50" s="118"/>
      <c r="EP50" s="119"/>
      <c r="EQ50" s="119"/>
      <c r="ER50" s="119"/>
      <c r="ES50" s="119"/>
      <c r="ET50" s="119"/>
      <c r="EU50" s="119"/>
      <c r="EV50" s="119"/>
      <c r="EW50" s="119"/>
      <c r="EX50" s="119"/>
      <c r="EY50" s="119"/>
      <c r="EZ50" s="119"/>
      <c r="FA50" s="119"/>
      <c r="FB50" s="119"/>
      <c r="FC50" s="119"/>
      <c r="FD50" s="119"/>
      <c r="FE50" s="119"/>
      <c r="FF50" s="119"/>
      <c r="FG50" s="120"/>
      <c r="FH50" s="121"/>
      <c r="FI50" s="122"/>
      <c r="FJ50" s="123"/>
      <c r="FK50" s="124"/>
      <c r="FL50" s="178"/>
      <c r="FM50" s="178" t="str">
        <f>IFERROR(IF(INDEX(Results!O:O,MATCH($EI50,Results!$A:$A,0),1)=0,"",INDEX(Results!O:O,MATCH($EI50,Results!$A:$A,0),1)),"")</f>
        <v/>
      </c>
      <c r="FO50">
        <f t="shared" si="302"/>
        <v>6</v>
      </c>
      <c r="FP50">
        <f t="shared" si="303"/>
        <v>21</v>
      </c>
      <c r="FQ50" t="str">
        <f t="shared" ref="FQ50" si="378">FO50&amp;FP50</f>
        <v>621</v>
      </c>
      <c r="FS50" s="180" t="str">
        <f>IFERROR(INDEX(Results!P:P,MATCH($FQ50,Results!$A:$A,0),1),"")</f>
        <v/>
      </c>
      <c r="FT50" s="182" t="str">
        <f>IFERROR(INDEX(Results!Q:Q,MATCH($FQ50,Results!$A:$A,0),1),"")</f>
        <v/>
      </c>
      <c r="FU50" s="183"/>
      <c r="FV50" s="186" t="str">
        <f>IFERROR(INDEX(Results!S:S,MATCH($FQ50,Results!$A:$A,0),1),"")</f>
        <v/>
      </c>
      <c r="FW50" s="118"/>
      <c r="FX50" s="119"/>
      <c r="FY50" s="119"/>
      <c r="FZ50" s="119"/>
      <c r="GA50" s="119"/>
      <c r="GB50" s="119"/>
      <c r="GC50" s="119"/>
      <c r="GD50" s="119"/>
      <c r="GE50" s="119"/>
      <c r="GF50" s="119"/>
      <c r="GG50" s="119"/>
      <c r="GH50" s="119"/>
      <c r="GI50" s="119"/>
      <c r="GJ50" s="119"/>
      <c r="GK50" s="119"/>
      <c r="GL50" s="119"/>
      <c r="GM50" s="119"/>
      <c r="GN50" s="119"/>
      <c r="GO50" s="120"/>
      <c r="GP50" s="121"/>
      <c r="GQ50" s="122"/>
      <c r="GR50" s="123"/>
      <c r="GS50" s="124"/>
      <c r="GT50" s="178"/>
      <c r="GU50" s="178" t="str">
        <f>IFERROR(IF(INDEX(Results!O:O,MATCH($FQ50,Results!$A:$A,0),1)=0,"",INDEX(Results!O:O,MATCH($FQ50,Results!$A:$A,0),1)),"")</f>
        <v/>
      </c>
      <c r="GW50">
        <f t="shared" si="305"/>
        <v>7</v>
      </c>
      <c r="GX50">
        <f t="shared" si="306"/>
        <v>21</v>
      </c>
      <c r="GY50" t="str">
        <f t="shared" ref="GY50" si="379">GW50&amp;GX50</f>
        <v>721</v>
      </c>
      <c r="HA50" s="180" t="str">
        <f>IFERROR(INDEX(Results!P:P,MATCH($GY50,Results!$A:$A,0),1),"")</f>
        <v/>
      </c>
      <c r="HB50" s="182" t="str">
        <f>IFERROR(INDEX(Results!Q:Q,MATCH($GY50,Results!$A:$A,0),1),"")</f>
        <v/>
      </c>
      <c r="HC50" s="183"/>
      <c r="HD50" s="186" t="str">
        <f>IFERROR(INDEX(Results!S:S,MATCH($GY50,Results!$A:$A,0),1),"")</f>
        <v/>
      </c>
      <c r="HE50" s="118"/>
      <c r="HF50" s="119"/>
      <c r="HG50" s="119"/>
      <c r="HH50" s="119"/>
      <c r="HI50" s="119"/>
      <c r="HJ50" s="119"/>
      <c r="HK50" s="119"/>
      <c r="HL50" s="119"/>
      <c r="HM50" s="119"/>
      <c r="HN50" s="119"/>
      <c r="HO50" s="119"/>
      <c r="HP50" s="119"/>
      <c r="HQ50" s="119"/>
      <c r="HR50" s="119"/>
      <c r="HS50" s="119"/>
      <c r="HT50" s="119"/>
      <c r="HU50" s="119"/>
      <c r="HV50" s="119"/>
      <c r="HW50" s="120"/>
      <c r="HX50" s="121"/>
      <c r="HY50" s="122"/>
      <c r="HZ50" s="123"/>
      <c r="IA50" s="124"/>
      <c r="IB50" s="178"/>
      <c r="IC50" s="178" t="str">
        <f>IFERROR(IF(INDEX(Results!O:O,MATCH($GY50,Results!$A:$A,0),1)=0,"",INDEX(Results!O:O,MATCH($GY50,Results!$A:$A,0),1)),"")</f>
        <v/>
      </c>
      <c r="IE50">
        <f t="shared" si="308"/>
        <v>8</v>
      </c>
      <c r="IF50">
        <f t="shared" si="309"/>
        <v>21</v>
      </c>
      <c r="IG50" t="str">
        <f t="shared" ref="IG50" si="380">IE50&amp;IF50</f>
        <v>821</v>
      </c>
      <c r="II50" s="180" t="str">
        <f>IFERROR(INDEX(Results!P:P,MATCH($IG50,Results!$A:$A,0),1),"")</f>
        <v/>
      </c>
      <c r="IJ50" s="182" t="str">
        <f>IFERROR(INDEX(Results!Q:Q,MATCH($IG50,Results!$A:$A,0),1),"")</f>
        <v/>
      </c>
      <c r="IK50" s="183"/>
      <c r="IL50" s="186" t="str">
        <f>IFERROR(INDEX(Results!S:S,MATCH($IG50,Results!$A:$A,0),1),"")</f>
        <v/>
      </c>
      <c r="IM50" s="118"/>
      <c r="IN50" s="119"/>
      <c r="IO50" s="119"/>
      <c r="IP50" s="119"/>
      <c r="IQ50" s="119"/>
      <c r="IR50" s="119"/>
      <c r="IS50" s="119"/>
      <c r="IT50" s="119"/>
      <c r="IU50" s="119"/>
      <c r="IV50" s="119"/>
      <c r="IW50" s="119"/>
      <c r="IX50" s="119"/>
      <c r="IY50" s="119"/>
      <c r="IZ50" s="119"/>
      <c r="JA50" s="119"/>
      <c r="JB50" s="119"/>
      <c r="JC50" s="119"/>
      <c r="JD50" s="119"/>
      <c r="JE50" s="120"/>
      <c r="JF50" s="121"/>
      <c r="JG50" s="122"/>
      <c r="JH50" s="123"/>
      <c r="JI50" s="124"/>
      <c r="JJ50" s="178"/>
      <c r="JK50" s="178" t="str">
        <f>IFERROR(IF(INDEX(Results!O:O,MATCH($IG50,Results!$A:$A,0),1)=0,"",INDEX(Results!O:O,MATCH($IG50,Results!$A:$A,0),1)),"")</f>
        <v/>
      </c>
      <c r="JM50">
        <f t="shared" si="311"/>
        <v>9</v>
      </c>
      <c r="JN50">
        <f t="shared" si="312"/>
        <v>21</v>
      </c>
      <c r="JO50" t="str">
        <f t="shared" ref="JO50" si="381">JM50&amp;JN50</f>
        <v>921</v>
      </c>
      <c r="JQ50" s="180" t="str">
        <f>IFERROR(INDEX(Results!P:P,MATCH($JO50,Results!$A:$A,0),1),"")</f>
        <v/>
      </c>
      <c r="JR50" s="182" t="str">
        <f>IFERROR(INDEX(Results!Q:Q,MATCH($JO50,Results!$A:$A,0),1),"")</f>
        <v/>
      </c>
      <c r="JS50" s="183"/>
      <c r="JT50" s="186" t="str">
        <f>IFERROR(INDEX(Results!S:S,MATCH($JO50,Results!$A:$A,0),1),"")</f>
        <v/>
      </c>
      <c r="JU50" s="118"/>
      <c r="JV50" s="119"/>
      <c r="JW50" s="119"/>
      <c r="JX50" s="119"/>
      <c r="JY50" s="119"/>
      <c r="JZ50" s="119"/>
      <c r="KA50" s="119"/>
      <c r="KB50" s="119"/>
      <c r="KC50" s="119"/>
      <c r="KD50" s="119"/>
      <c r="KE50" s="119"/>
      <c r="KF50" s="119"/>
      <c r="KG50" s="119"/>
      <c r="KH50" s="119"/>
      <c r="KI50" s="119"/>
      <c r="KJ50" s="119"/>
      <c r="KK50" s="119"/>
      <c r="KL50" s="119"/>
      <c r="KM50" s="120"/>
      <c r="KN50" s="121"/>
      <c r="KO50" s="122"/>
      <c r="KP50" s="123"/>
      <c r="KQ50" s="124"/>
      <c r="KR50" s="178"/>
      <c r="KS50" s="178" t="str">
        <f>IFERROR(IF(INDEX(Results!O:O,MATCH($JO50,Results!$A:$A,0),1)=0,"",INDEX(Results!O:O,MATCH($JO50,Results!$A:$A,0),1)),"")</f>
        <v/>
      </c>
      <c r="KU50">
        <f t="shared" si="314"/>
        <v>10</v>
      </c>
      <c r="KV50">
        <f t="shared" si="315"/>
        <v>21</v>
      </c>
      <c r="KW50" t="str">
        <f t="shared" ref="KW50" si="382">KU50&amp;KV50</f>
        <v>1021</v>
      </c>
      <c r="KY50" s="180" t="str">
        <f>IFERROR(INDEX(Results!P:P,MATCH($KW50,Results!$A:$A,0),1),"")</f>
        <v/>
      </c>
      <c r="KZ50" s="182" t="str">
        <f>IFERROR(INDEX(Results!Q:Q,MATCH($KW50,Results!$A:$A,0),1),"")</f>
        <v/>
      </c>
      <c r="LA50" s="183"/>
      <c r="LB50" s="186" t="str">
        <f>IFERROR(INDEX(Results!S:S,MATCH($KW50,Results!$A:$A,0),1),"")</f>
        <v/>
      </c>
      <c r="LC50" s="118"/>
      <c r="LD50" s="119"/>
      <c r="LE50" s="119"/>
      <c r="LF50" s="119"/>
      <c r="LG50" s="119"/>
      <c r="LH50" s="119"/>
      <c r="LI50" s="119"/>
      <c r="LJ50" s="119"/>
      <c r="LK50" s="119"/>
      <c r="LL50" s="119"/>
      <c r="LM50" s="119"/>
      <c r="LN50" s="119"/>
      <c r="LO50" s="119"/>
      <c r="LP50" s="119"/>
      <c r="LQ50" s="119"/>
      <c r="LR50" s="119"/>
      <c r="LS50" s="119"/>
      <c r="LT50" s="119"/>
      <c r="LU50" s="120"/>
      <c r="LV50" s="121"/>
      <c r="LW50" s="122"/>
      <c r="LX50" s="123"/>
      <c r="LY50" s="124"/>
      <c r="LZ50" s="178"/>
      <c r="MA50" s="178" t="str">
        <f>IFERROR(IF(INDEX(Results!O:O,MATCH($KW50,Results!$A:$A,0),1)=0,"",INDEX(Results!O:O,MATCH($KW50,Results!$A:$A,0),1)),"")</f>
        <v/>
      </c>
      <c r="MC50">
        <f t="shared" si="317"/>
        <v>11</v>
      </c>
      <c r="MD50">
        <f t="shared" si="318"/>
        <v>21</v>
      </c>
      <c r="ME50" t="str">
        <f t="shared" ref="ME50" si="383">MC50&amp;MD50</f>
        <v>1121</v>
      </c>
      <c r="MG50" s="180" t="str">
        <f>IFERROR(INDEX(Results!P:P,MATCH($ME50,Results!$A:$A,0),1),"")</f>
        <v/>
      </c>
      <c r="MH50" s="182" t="str">
        <f>IFERROR(INDEX(Results!Q:Q,MATCH($ME50,Results!$A:$A,0),1),"")</f>
        <v/>
      </c>
      <c r="MI50" s="183"/>
      <c r="MJ50" s="186" t="str">
        <f>IFERROR(INDEX(Results!S:S,MATCH($ME50,Results!$A:$A,0),1),"")</f>
        <v/>
      </c>
      <c r="MK50" s="118"/>
      <c r="ML50" s="119"/>
      <c r="MM50" s="119"/>
      <c r="MN50" s="119"/>
      <c r="MO50" s="119"/>
      <c r="MP50" s="119"/>
      <c r="MQ50" s="119"/>
      <c r="MR50" s="119"/>
      <c r="MS50" s="119"/>
      <c r="MT50" s="119"/>
      <c r="MU50" s="119"/>
      <c r="MV50" s="119"/>
      <c r="MW50" s="119"/>
      <c r="MX50" s="119"/>
      <c r="MY50" s="119"/>
      <c r="MZ50" s="119"/>
      <c r="NA50" s="119"/>
      <c r="NB50" s="119"/>
      <c r="NC50" s="120"/>
      <c r="ND50" s="121"/>
      <c r="NE50" s="122"/>
      <c r="NF50" s="123"/>
      <c r="NG50" s="124"/>
      <c r="NH50" s="178"/>
      <c r="NI50" s="178" t="str">
        <f>IFERROR(IF(INDEX(Results!O:O,MATCH($ME50,Results!$A:$A,0),1)=0,"",INDEX(Results!O:O,MATCH($ME50,Results!$A:$A,0),1)),"")</f>
        <v/>
      </c>
      <c r="NK50">
        <f t="shared" si="320"/>
        <v>12</v>
      </c>
      <c r="NL50">
        <f t="shared" si="321"/>
        <v>21</v>
      </c>
      <c r="NM50" t="str">
        <f t="shared" ref="NM50" si="384">NK50&amp;NL50</f>
        <v>1221</v>
      </c>
      <c r="NO50" s="180" t="str">
        <f>IFERROR(INDEX(Results!P:P,MATCH($NM50,Results!$A:$A,0),1),"")</f>
        <v/>
      </c>
      <c r="NP50" s="182" t="str">
        <f>IFERROR(INDEX(Results!Q:Q,MATCH($NM50,Results!$A:$A,0),1),"")</f>
        <v/>
      </c>
      <c r="NQ50" s="183"/>
      <c r="NR50" s="186" t="str">
        <f>IFERROR(INDEX(Results!S:S,MATCH($NM50,Results!$A:$A,0),1),"")</f>
        <v/>
      </c>
      <c r="NS50" s="118"/>
      <c r="NT50" s="119"/>
      <c r="NU50" s="119"/>
      <c r="NV50" s="119"/>
      <c r="NW50" s="119"/>
      <c r="NX50" s="119"/>
      <c r="NY50" s="119"/>
      <c r="NZ50" s="119"/>
      <c r="OA50" s="119"/>
      <c r="OB50" s="119"/>
      <c r="OC50" s="119"/>
      <c r="OD50" s="119"/>
      <c r="OE50" s="119"/>
      <c r="OF50" s="119"/>
      <c r="OG50" s="119"/>
      <c r="OH50" s="119"/>
      <c r="OI50" s="119"/>
      <c r="OJ50" s="119"/>
      <c r="OK50" s="120"/>
      <c r="OL50" s="121"/>
      <c r="OM50" s="122"/>
      <c r="ON50" s="123"/>
      <c r="OO50" s="124"/>
      <c r="OP50" s="178"/>
      <c r="OQ50" s="178" t="str">
        <f>IFERROR(IF(INDEX(Results!O:O,MATCH($NM50,Results!$A:$A,0),1)=0,"",INDEX(Results!O:O,MATCH($NM50,Results!$A:$A,0),1)),"")</f>
        <v/>
      </c>
    </row>
    <row r="51" spans="1:407" ht="24" customHeight="1" x14ac:dyDescent="0.25">
      <c r="E51" s="181"/>
      <c r="F51" s="184"/>
      <c r="G51" s="185"/>
      <c r="H51" s="187"/>
      <c r="I51" s="118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20"/>
      <c r="AB51" s="121"/>
      <c r="AC51" s="122"/>
      <c r="AD51" s="123"/>
      <c r="AE51" s="124"/>
      <c r="AF51" s="179"/>
      <c r="AG51" s="179"/>
      <c r="AM51" s="181"/>
      <c r="AN51" s="184"/>
      <c r="AO51" s="185"/>
      <c r="AP51" s="187"/>
      <c r="AQ51" s="118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20"/>
      <c r="BJ51" s="121"/>
      <c r="BK51" s="122"/>
      <c r="BL51" s="123"/>
      <c r="BM51" s="124"/>
      <c r="BN51" s="179"/>
      <c r="BO51" s="179"/>
      <c r="BU51" s="181" t="str">
        <f>IFERROR(INDEX(Results!P:P,MATCH($BS51,Results!$A:$A,0),1),"")</f>
        <v/>
      </c>
      <c r="BV51" s="184" t="str">
        <f>IFERROR(INDEX(Results!Q:Q,MATCH($BS51,Results!$A:$A,0),1),"")</f>
        <v/>
      </c>
      <c r="BW51" s="185"/>
      <c r="BX51" s="187" t="str">
        <f>IFERROR(INDEX(Results!S:S,MATCH($BS51,Results!$A:$A,0),1),"")</f>
        <v/>
      </c>
      <c r="BY51" s="118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20"/>
      <c r="CR51" s="121"/>
      <c r="CS51" s="122"/>
      <c r="CT51" s="123"/>
      <c r="CU51" s="124"/>
      <c r="CV51" s="179"/>
      <c r="CW51" s="179" t="str">
        <f>IFERROR(IF(INDEX(Results!O:O,MATCH($BS51,Results!$A:$A,0),1)=0,"",INDEX(Results!O:O,MATCH($BS51,Results!$A:$A,0),1)),"")</f>
        <v/>
      </c>
      <c r="DC51" s="181" t="str">
        <f>IFERROR(INDEX(Results!P:P,MATCH($DA51,Results!$A:$A,0),1),"")</f>
        <v/>
      </c>
      <c r="DD51" s="184" t="str">
        <f>IFERROR(INDEX(Results!Q:Q,MATCH($DA51,Results!$A:$A,0),1),"")</f>
        <v/>
      </c>
      <c r="DE51" s="185"/>
      <c r="DF51" s="187" t="str">
        <f>IFERROR(INDEX(Results!S:S,MATCH($DA51,Results!$A:$A,0),1),"")</f>
        <v/>
      </c>
      <c r="DG51" s="118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20"/>
      <c r="DZ51" s="121"/>
      <c r="EA51" s="122"/>
      <c r="EB51" s="123"/>
      <c r="EC51" s="124"/>
      <c r="ED51" s="179"/>
      <c r="EE51" s="179" t="str">
        <f>IFERROR(IF(INDEX(Results!O:O,MATCH($DA51,Results!$A:$A,0),1)=0,"",INDEX(Results!O:O,MATCH($DA51,Results!$A:$A,0),1)),"")</f>
        <v/>
      </c>
      <c r="EK51" s="181" t="str">
        <f>IFERROR(INDEX(Results!P:P,MATCH($EI51,Results!$A:$A,0),1),"")</f>
        <v/>
      </c>
      <c r="EL51" s="184" t="str">
        <f>IFERROR(INDEX(Results!Q:Q,MATCH($EI51,Results!$A:$A,0),1),"")</f>
        <v/>
      </c>
      <c r="EM51" s="185"/>
      <c r="EN51" s="187" t="str">
        <f>IFERROR(INDEX(Results!S:S,MATCH($EI51,Results!$A:$A,0),1),"")</f>
        <v/>
      </c>
      <c r="EO51" s="118"/>
      <c r="EP51" s="119"/>
      <c r="EQ51" s="119"/>
      <c r="ER51" s="119"/>
      <c r="ES51" s="119"/>
      <c r="ET51" s="119"/>
      <c r="EU51" s="119"/>
      <c r="EV51" s="119"/>
      <c r="EW51" s="119"/>
      <c r="EX51" s="119"/>
      <c r="EY51" s="119"/>
      <c r="EZ51" s="119"/>
      <c r="FA51" s="119"/>
      <c r="FB51" s="119"/>
      <c r="FC51" s="119"/>
      <c r="FD51" s="119"/>
      <c r="FE51" s="119"/>
      <c r="FF51" s="119"/>
      <c r="FG51" s="120"/>
      <c r="FH51" s="121"/>
      <c r="FI51" s="122"/>
      <c r="FJ51" s="123"/>
      <c r="FK51" s="124"/>
      <c r="FL51" s="179"/>
      <c r="FM51" s="179" t="str">
        <f>IFERROR(IF(INDEX(Results!O:O,MATCH($EI51,Results!$A:$A,0),1)=0,"",INDEX(Results!O:O,MATCH($EI51,Results!$A:$A,0),1)),"")</f>
        <v/>
      </c>
      <c r="FS51" s="181" t="str">
        <f>IFERROR(INDEX(Results!P:P,MATCH($FQ51,Results!$A:$A,0),1),"")</f>
        <v/>
      </c>
      <c r="FT51" s="184" t="str">
        <f>IFERROR(INDEX(Results!Q:Q,MATCH($FQ51,Results!$A:$A,0),1),"")</f>
        <v/>
      </c>
      <c r="FU51" s="185"/>
      <c r="FV51" s="187" t="str">
        <f>IFERROR(INDEX(Results!S:S,MATCH($FQ51,Results!$A:$A,0),1),"")</f>
        <v/>
      </c>
      <c r="FW51" s="118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20"/>
      <c r="GP51" s="121"/>
      <c r="GQ51" s="122"/>
      <c r="GR51" s="123"/>
      <c r="GS51" s="124"/>
      <c r="GT51" s="179"/>
      <c r="GU51" s="179" t="str">
        <f>IFERROR(IF(INDEX(Results!O:O,MATCH($FQ51,Results!$A:$A,0),1)=0,"",INDEX(Results!O:O,MATCH($FQ51,Results!$A:$A,0),1)),"")</f>
        <v/>
      </c>
      <c r="HA51" s="181" t="str">
        <f>IFERROR(INDEX(Results!P:P,MATCH($GY51,Results!$A:$A,0),1),"")</f>
        <v/>
      </c>
      <c r="HB51" s="184" t="str">
        <f>IFERROR(INDEX(Results!Q:Q,MATCH($GY51,Results!$A:$A,0),1),"")</f>
        <v/>
      </c>
      <c r="HC51" s="185"/>
      <c r="HD51" s="187" t="str">
        <f>IFERROR(INDEX(Results!S:S,MATCH($GY51,Results!$A:$A,0),1),"")</f>
        <v/>
      </c>
      <c r="HE51" s="118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20"/>
      <c r="HX51" s="121"/>
      <c r="HY51" s="122"/>
      <c r="HZ51" s="123"/>
      <c r="IA51" s="124"/>
      <c r="IB51" s="179"/>
      <c r="IC51" s="179" t="str">
        <f>IFERROR(IF(INDEX(Results!O:O,MATCH($GY51,Results!$A:$A,0),1)=0,"",INDEX(Results!O:O,MATCH($GY51,Results!$A:$A,0),1)),"")</f>
        <v/>
      </c>
      <c r="II51" s="181" t="str">
        <f>IFERROR(INDEX(Results!P:P,MATCH($IG51,Results!$A:$A,0),1),"")</f>
        <v/>
      </c>
      <c r="IJ51" s="184" t="str">
        <f>IFERROR(INDEX(Results!Q:Q,MATCH($IG51,Results!$A:$A,0),1),"")</f>
        <v/>
      </c>
      <c r="IK51" s="185"/>
      <c r="IL51" s="187" t="str">
        <f>IFERROR(INDEX(Results!S:S,MATCH($IG51,Results!$A:$A,0),1),"")</f>
        <v/>
      </c>
      <c r="IM51" s="118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  <c r="JD51" s="119"/>
      <c r="JE51" s="120"/>
      <c r="JF51" s="121"/>
      <c r="JG51" s="122"/>
      <c r="JH51" s="123"/>
      <c r="JI51" s="124"/>
      <c r="JJ51" s="179"/>
      <c r="JK51" s="179" t="str">
        <f>IFERROR(IF(INDEX(Results!O:O,MATCH($IG51,Results!$A:$A,0),1)=0,"",INDEX(Results!O:O,MATCH($IG51,Results!$A:$A,0),1)),"")</f>
        <v/>
      </c>
      <c r="JQ51" s="181" t="str">
        <f>IFERROR(INDEX(Results!P:P,MATCH($JO51,Results!$A:$A,0),1),"")</f>
        <v/>
      </c>
      <c r="JR51" s="184" t="str">
        <f>IFERROR(INDEX(Results!Q:Q,MATCH($JO51,Results!$A:$A,0),1),"")</f>
        <v/>
      </c>
      <c r="JS51" s="185"/>
      <c r="JT51" s="187" t="str">
        <f>IFERROR(INDEX(Results!S:S,MATCH($JO51,Results!$A:$A,0),1),"")</f>
        <v/>
      </c>
      <c r="JU51" s="118"/>
      <c r="JV51" s="119"/>
      <c r="JW51" s="119"/>
      <c r="JX51" s="119"/>
      <c r="JY51" s="119"/>
      <c r="JZ51" s="119"/>
      <c r="KA51" s="119"/>
      <c r="KB51" s="119"/>
      <c r="KC51" s="119"/>
      <c r="KD51" s="119"/>
      <c r="KE51" s="119"/>
      <c r="KF51" s="119"/>
      <c r="KG51" s="119"/>
      <c r="KH51" s="119"/>
      <c r="KI51" s="119"/>
      <c r="KJ51" s="119"/>
      <c r="KK51" s="119"/>
      <c r="KL51" s="119"/>
      <c r="KM51" s="120"/>
      <c r="KN51" s="121"/>
      <c r="KO51" s="122"/>
      <c r="KP51" s="123"/>
      <c r="KQ51" s="124"/>
      <c r="KR51" s="179"/>
      <c r="KS51" s="179" t="str">
        <f>IFERROR(IF(INDEX(Results!O:O,MATCH($JO51,Results!$A:$A,0),1)=0,"",INDEX(Results!O:O,MATCH($JO51,Results!$A:$A,0),1)),"")</f>
        <v/>
      </c>
      <c r="KY51" s="181" t="str">
        <f>IFERROR(INDEX(Results!P:P,MATCH($KW51,Results!$A:$A,0),1),"")</f>
        <v/>
      </c>
      <c r="KZ51" s="184" t="str">
        <f>IFERROR(INDEX(Results!Q:Q,MATCH($KW51,Results!$A:$A,0),1),"")</f>
        <v/>
      </c>
      <c r="LA51" s="185"/>
      <c r="LB51" s="187" t="str">
        <f>IFERROR(INDEX(Results!S:S,MATCH($KW51,Results!$A:$A,0),1),"")</f>
        <v/>
      </c>
      <c r="LC51" s="118"/>
      <c r="LD51" s="119"/>
      <c r="LE51" s="119"/>
      <c r="LF51" s="119"/>
      <c r="LG51" s="119"/>
      <c r="LH51" s="119"/>
      <c r="LI51" s="119"/>
      <c r="LJ51" s="119"/>
      <c r="LK51" s="119"/>
      <c r="LL51" s="119"/>
      <c r="LM51" s="119"/>
      <c r="LN51" s="119"/>
      <c r="LO51" s="119"/>
      <c r="LP51" s="119"/>
      <c r="LQ51" s="119"/>
      <c r="LR51" s="119"/>
      <c r="LS51" s="119"/>
      <c r="LT51" s="119"/>
      <c r="LU51" s="120"/>
      <c r="LV51" s="121"/>
      <c r="LW51" s="122"/>
      <c r="LX51" s="123"/>
      <c r="LY51" s="124"/>
      <c r="LZ51" s="179"/>
      <c r="MA51" s="179" t="str">
        <f>IFERROR(IF(INDEX(Results!O:O,MATCH($KW51,Results!$A:$A,0),1)=0,"",INDEX(Results!O:O,MATCH($KW51,Results!$A:$A,0),1)),"")</f>
        <v/>
      </c>
      <c r="MG51" s="181" t="str">
        <f>IFERROR(INDEX(Results!P:P,MATCH($ME51,Results!$A:$A,0),1),"")</f>
        <v/>
      </c>
      <c r="MH51" s="184" t="str">
        <f>IFERROR(INDEX(Results!Q:Q,MATCH($ME51,Results!$A:$A,0),1),"")</f>
        <v/>
      </c>
      <c r="MI51" s="185"/>
      <c r="MJ51" s="187" t="str">
        <f>IFERROR(INDEX(Results!S:S,MATCH($ME51,Results!$A:$A,0),1),"")</f>
        <v/>
      </c>
      <c r="MK51" s="118"/>
      <c r="ML51" s="119"/>
      <c r="MM51" s="119"/>
      <c r="MN51" s="119"/>
      <c r="MO51" s="119"/>
      <c r="MP51" s="119"/>
      <c r="MQ51" s="119"/>
      <c r="MR51" s="119"/>
      <c r="MS51" s="119"/>
      <c r="MT51" s="119"/>
      <c r="MU51" s="119"/>
      <c r="MV51" s="119"/>
      <c r="MW51" s="119"/>
      <c r="MX51" s="119"/>
      <c r="MY51" s="119"/>
      <c r="MZ51" s="119"/>
      <c r="NA51" s="119"/>
      <c r="NB51" s="119"/>
      <c r="NC51" s="120"/>
      <c r="ND51" s="121"/>
      <c r="NE51" s="122"/>
      <c r="NF51" s="123"/>
      <c r="NG51" s="124"/>
      <c r="NH51" s="179"/>
      <c r="NI51" s="179" t="str">
        <f>IFERROR(IF(INDEX(Results!O:O,MATCH($ME51,Results!$A:$A,0),1)=0,"",INDEX(Results!O:O,MATCH($ME51,Results!$A:$A,0),1)),"")</f>
        <v/>
      </c>
      <c r="NO51" s="181" t="str">
        <f>IFERROR(INDEX(Results!P:P,MATCH($NM51,Results!$A:$A,0),1),"")</f>
        <v/>
      </c>
      <c r="NP51" s="184" t="str">
        <f>IFERROR(INDEX(Results!Q:Q,MATCH($NM51,Results!$A:$A,0),1),"")</f>
        <v/>
      </c>
      <c r="NQ51" s="185"/>
      <c r="NR51" s="187" t="str">
        <f>IFERROR(INDEX(Results!S:S,MATCH($NM51,Results!$A:$A,0),1),"")</f>
        <v/>
      </c>
      <c r="NS51" s="118"/>
      <c r="NT51" s="119"/>
      <c r="NU51" s="119"/>
      <c r="NV51" s="119"/>
      <c r="NW51" s="119"/>
      <c r="NX51" s="119"/>
      <c r="NY51" s="119"/>
      <c r="NZ51" s="119"/>
      <c r="OA51" s="119"/>
      <c r="OB51" s="119"/>
      <c r="OC51" s="119"/>
      <c r="OD51" s="119"/>
      <c r="OE51" s="119"/>
      <c r="OF51" s="119"/>
      <c r="OG51" s="119"/>
      <c r="OH51" s="119"/>
      <c r="OI51" s="119"/>
      <c r="OJ51" s="119"/>
      <c r="OK51" s="120"/>
      <c r="OL51" s="121"/>
      <c r="OM51" s="122"/>
      <c r="ON51" s="123"/>
      <c r="OO51" s="124"/>
      <c r="OP51" s="179"/>
      <c r="OQ51" s="179" t="str">
        <f>IFERROR(IF(INDEX(Results!O:O,MATCH($NM51,Results!$A:$A,0),1)=0,"",INDEX(Results!O:O,MATCH($NM51,Results!$A:$A,0),1)),"")</f>
        <v/>
      </c>
    </row>
    <row r="52" spans="1:407" ht="24" customHeight="1" thickBot="1" x14ac:dyDescent="0.3">
      <c r="A52">
        <f>A41</f>
        <v>0</v>
      </c>
      <c r="B52">
        <f>B41+1</f>
        <v>1</v>
      </c>
      <c r="C52" t="str">
        <f t="shared" si="0"/>
        <v>01</v>
      </c>
      <c r="E52" s="128" t="str">
        <f>IFERROR(INDEX(Results!P:P,MATCH($C52,Results!$A:$A,0),1),"")</f>
        <v/>
      </c>
      <c r="F52" s="129" t="str">
        <f>IFERROR(INDEX(Results!Q:Q,MATCH($C52,Results!$A:$A,0),1),"")</f>
        <v/>
      </c>
      <c r="G52" s="130"/>
      <c r="H52" s="131" t="str">
        <f>IFERROR(INDEX(Results!S:S,MATCH($C52,Results!$A:$A,0),1),"")</f>
        <v/>
      </c>
      <c r="I52" s="130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29"/>
      <c r="AB52" s="128"/>
      <c r="AC52" s="132"/>
      <c r="AD52" s="129"/>
      <c r="AE52" s="133"/>
      <c r="AF52" s="133"/>
      <c r="AG52" s="133" t="str">
        <f>IFERROR(IF(INDEX(Results!O:O,MATCH($C52,Results!$A:$A,0),1)=0,"",INDEX(Results!O:O,MATCH($C52,Results!$A:$A,0),1)),"")</f>
        <v/>
      </c>
      <c r="AI52">
        <f>AI41</f>
        <v>0</v>
      </c>
      <c r="AJ52">
        <f>AJ41+1</f>
        <v>1</v>
      </c>
      <c r="AK52" t="str">
        <f t="shared" ref="AK52" si="385">AI52&amp;AJ52</f>
        <v>01</v>
      </c>
      <c r="AM52" s="128" t="str">
        <f>IFERROR(INDEX(Results!P:P,MATCH($AK52,Results!$A:$A,0),1),"")</f>
        <v/>
      </c>
      <c r="AN52" s="129" t="str">
        <f>IFERROR(INDEX(Results!Q:Q,MATCH($AK52,Results!$A:$A,0),1),"")</f>
        <v/>
      </c>
      <c r="AO52" s="130"/>
      <c r="AP52" s="131" t="str">
        <f>IFERROR(INDEX(Results!S:S,MATCH($AK52,Results!$A:$A,0),1),"")</f>
        <v/>
      </c>
      <c r="AQ52" s="130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29"/>
      <c r="BJ52" s="128"/>
      <c r="BK52" s="132"/>
      <c r="BL52" s="129"/>
      <c r="BM52" s="133"/>
      <c r="BN52" s="133"/>
      <c r="BO52" s="133" t="str">
        <f>IFERROR(IF(INDEX(Results!O:O,MATCH($AK52,Results!$A:$A,0),1)=0,"",INDEX(Results!O:O,MATCH($AK52,Results!$A:$A,0),1)),"")</f>
        <v/>
      </c>
      <c r="BQ52">
        <f>BQ41</f>
        <v>0</v>
      </c>
      <c r="BR52">
        <f>BR41+1</f>
        <v>1</v>
      </c>
      <c r="BS52" t="str">
        <f t="shared" ref="BS52" si="386">BQ52&amp;BR52</f>
        <v>01</v>
      </c>
      <c r="BU52" s="128"/>
      <c r="BV52" s="129"/>
      <c r="BW52" s="130"/>
      <c r="BX52" s="131"/>
      <c r="BY52" s="130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29"/>
      <c r="CR52" s="128"/>
      <c r="CS52" s="132"/>
      <c r="CT52" s="129"/>
      <c r="CU52" s="133"/>
      <c r="CV52" s="133"/>
      <c r="CW52" s="133"/>
      <c r="CY52">
        <f>CY41</f>
        <v>0</v>
      </c>
      <c r="CZ52">
        <f>CZ41+1</f>
        <v>1</v>
      </c>
      <c r="DA52" t="str">
        <f t="shared" ref="DA52" si="387">CY52&amp;CZ52</f>
        <v>01</v>
      </c>
      <c r="DC52" s="128"/>
      <c r="DD52" s="129"/>
      <c r="DE52" s="130"/>
      <c r="DF52" s="131"/>
      <c r="DG52" s="130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29"/>
      <c r="DZ52" s="128"/>
      <c r="EA52" s="132"/>
      <c r="EB52" s="129"/>
      <c r="EC52" s="133"/>
      <c r="ED52" s="133"/>
      <c r="EE52" s="133"/>
      <c r="EG52">
        <f>EG41</f>
        <v>0</v>
      </c>
      <c r="EH52">
        <f>EH41+1</f>
        <v>1</v>
      </c>
      <c r="EI52" t="str">
        <f t="shared" ref="EI52" si="388">EG52&amp;EH52</f>
        <v>01</v>
      </c>
      <c r="EK52" s="128"/>
      <c r="EL52" s="129"/>
      <c r="EM52" s="130"/>
      <c r="EN52" s="131"/>
      <c r="EO52" s="130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29"/>
      <c r="FH52" s="128"/>
      <c r="FI52" s="132"/>
      <c r="FJ52" s="129"/>
      <c r="FK52" s="133"/>
      <c r="FL52" s="133"/>
      <c r="FM52" s="133"/>
      <c r="FO52">
        <f>FO41</f>
        <v>0</v>
      </c>
      <c r="FP52">
        <f>FP41+1</f>
        <v>1</v>
      </c>
      <c r="FQ52" t="str">
        <f t="shared" ref="FQ52" si="389">FO52&amp;FP52</f>
        <v>01</v>
      </c>
      <c r="FS52" s="128"/>
      <c r="FT52" s="129"/>
      <c r="FU52" s="130"/>
      <c r="FV52" s="131"/>
      <c r="FW52" s="130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29"/>
      <c r="GP52" s="128"/>
      <c r="GQ52" s="132"/>
      <c r="GR52" s="129"/>
      <c r="GS52" s="133"/>
      <c r="GT52" s="133"/>
      <c r="GU52" s="133"/>
      <c r="GW52">
        <f>GW41</f>
        <v>0</v>
      </c>
      <c r="GX52">
        <f>GX41+1</f>
        <v>1</v>
      </c>
      <c r="GY52" t="str">
        <f t="shared" ref="GY52" si="390">GW52&amp;GX52</f>
        <v>01</v>
      </c>
      <c r="HA52" s="128"/>
      <c r="HB52" s="129"/>
      <c r="HC52" s="130"/>
      <c r="HD52" s="131"/>
      <c r="HE52" s="130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29"/>
      <c r="HX52" s="128"/>
      <c r="HY52" s="132"/>
      <c r="HZ52" s="129"/>
      <c r="IA52" s="133"/>
      <c r="IB52" s="133"/>
      <c r="IC52" s="133"/>
      <c r="IE52">
        <f>IE41</f>
        <v>0</v>
      </c>
      <c r="IF52">
        <f>IF41+1</f>
        <v>1</v>
      </c>
      <c r="IG52" t="str">
        <f t="shared" ref="IG52" si="391">IE52&amp;IF52</f>
        <v>01</v>
      </c>
      <c r="II52" s="128"/>
      <c r="IJ52" s="129"/>
      <c r="IK52" s="130"/>
      <c r="IL52" s="131"/>
      <c r="IM52" s="130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29"/>
      <c r="JF52" s="128"/>
      <c r="JG52" s="132"/>
      <c r="JH52" s="129"/>
      <c r="JI52" s="133"/>
      <c r="JJ52" s="133"/>
      <c r="JK52" s="133"/>
      <c r="JM52">
        <f>JM41</f>
        <v>0</v>
      </c>
      <c r="JN52">
        <f>JN41+1</f>
        <v>1</v>
      </c>
      <c r="JO52" t="str">
        <f t="shared" ref="JO52" si="392">JM52&amp;JN52</f>
        <v>01</v>
      </c>
      <c r="JQ52" s="128"/>
      <c r="JR52" s="129"/>
      <c r="JS52" s="130"/>
      <c r="JT52" s="131"/>
      <c r="JU52" s="130"/>
      <c r="JV52" s="132"/>
      <c r="JW52" s="132"/>
      <c r="JX52" s="132"/>
      <c r="JY52" s="132"/>
      <c r="JZ52" s="132"/>
      <c r="KA52" s="132"/>
      <c r="KB52" s="132"/>
      <c r="KC52" s="132"/>
      <c r="KD52" s="132"/>
      <c r="KE52" s="132"/>
      <c r="KF52" s="132"/>
      <c r="KG52" s="132"/>
      <c r="KH52" s="132"/>
      <c r="KI52" s="132"/>
      <c r="KJ52" s="132"/>
      <c r="KK52" s="132"/>
      <c r="KL52" s="132"/>
      <c r="KM52" s="129"/>
      <c r="KN52" s="128"/>
      <c r="KO52" s="132"/>
      <c r="KP52" s="129"/>
      <c r="KQ52" s="133"/>
      <c r="KR52" s="133"/>
      <c r="KS52" s="133"/>
      <c r="KU52">
        <f>KU41</f>
        <v>0</v>
      </c>
      <c r="KV52">
        <f>KV41+1</f>
        <v>1</v>
      </c>
      <c r="KW52" t="str">
        <f t="shared" ref="KW52" si="393">KU52&amp;KV52</f>
        <v>01</v>
      </c>
      <c r="KY52" s="128"/>
      <c r="KZ52" s="129"/>
      <c r="LA52" s="130"/>
      <c r="LB52" s="131"/>
      <c r="LC52" s="130"/>
      <c r="LD52" s="132"/>
      <c r="LE52" s="132"/>
      <c r="LF52" s="132"/>
      <c r="LG52" s="132"/>
      <c r="LH52" s="132"/>
      <c r="LI52" s="132"/>
      <c r="LJ52" s="132"/>
      <c r="LK52" s="132"/>
      <c r="LL52" s="132"/>
      <c r="LM52" s="132"/>
      <c r="LN52" s="132"/>
      <c r="LO52" s="132"/>
      <c r="LP52" s="132"/>
      <c r="LQ52" s="132"/>
      <c r="LR52" s="132"/>
      <c r="LS52" s="132"/>
      <c r="LT52" s="132"/>
      <c r="LU52" s="129"/>
      <c r="LV52" s="128"/>
      <c r="LW52" s="132"/>
      <c r="LX52" s="129"/>
      <c r="LY52" s="133"/>
      <c r="LZ52" s="133"/>
      <c r="MA52" s="133"/>
      <c r="MC52">
        <f>MC41</f>
        <v>0</v>
      </c>
      <c r="MD52">
        <f>MD41+1</f>
        <v>1</v>
      </c>
      <c r="ME52" t="str">
        <f t="shared" ref="ME52" si="394">MC52&amp;MD52</f>
        <v>01</v>
      </c>
      <c r="MG52" s="128"/>
      <c r="MH52" s="129"/>
      <c r="MI52" s="130"/>
      <c r="MJ52" s="131"/>
      <c r="MK52" s="130"/>
      <c r="ML52" s="132"/>
      <c r="MM52" s="132"/>
      <c r="MN52" s="132"/>
      <c r="MO52" s="132"/>
      <c r="MP52" s="132"/>
      <c r="MQ52" s="132"/>
      <c r="MR52" s="132"/>
      <c r="MS52" s="132"/>
      <c r="MT52" s="132"/>
      <c r="MU52" s="132"/>
      <c r="MV52" s="132"/>
      <c r="MW52" s="132"/>
      <c r="MX52" s="132"/>
      <c r="MY52" s="132"/>
      <c r="MZ52" s="132"/>
      <c r="NA52" s="132"/>
      <c r="NB52" s="132"/>
      <c r="NC52" s="129"/>
      <c r="ND52" s="128"/>
      <c r="NE52" s="132"/>
      <c r="NF52" s="129"/>
      <c r="NG52" s="133"/>
      <c r="NH52" s="133"/>
      <c r="NI52" s="133"/>
      <c r="NK52">
        <f>NK41</f>
        <v>0</v>
      </c>
      <c r="NL52">
        <f>NL41+1</f>
        <v>1</v>
      </c>
      <c r="NM52" t="str">
        <f t="shared" ref="NM52" si="395">NK52&amp;NL52</f>
        <v>01</v>
      </c>
      <c r="NO52" s="128"/>
      <c r="NP52" s="129"/>
      <c r="NQ52" s="130"/>
      <c r="NR52" s="131"/>
      <c r="NS52" s="130"/>
      <c r="NT52" s="132"/>
      <c r="NU52" s="132"/>
      <c r="NV52" s="132"/>
      <c r="NW52" s="132"/>
      <c r="NX52" s="132"/>
      <c r="NY52" s="132"/>
      <c r="NZ52" s="132"/>
      <c r="OA52" s="132"/>
      <c r="OB52" s="132"/>
      <c r="OC52" s="132"/>
      <c r="OD52" s="132"/>
      <c r="OE52" s="132"/>
      <c r="OF52" s="132"/>
      <c r="OG52" s="132"/>
      <c r="OH52" s="132"/>
      <c r="OI52" s="132"/>
      <c r="OJ52" s="132"/>
      <c r="OK52" s="129"/>
      <c r="OL52" s="128"/>
      <c r="OM52" s="132"/>
      <c r="ON52" s="129"/>
      <c r="OO52" s="133"/>
      <c r="OP52" s="133"/>
      <c r="OQ52" s="133"/>
    </row>
  </sheetData>
  <mergeCells count="1368">
    <mergeCell ref="NR50:NR51"/>
    <mergeCell ref="OP50:OP51"/>
    <mergeCell ref="OQ50:OQ51"/>
    <mergeCell ref="JQ50:JQ51"/>
    <mergeCell ref="JR50:JS51"/>
    <mergeCell ref="JT50:JT51"/>
    <mergeCell ref="KR50:KR51"/>
    <mergeCell ref="KS50:KS51"/>
    <mergeCell ref="KY50:KY51"/>
    <mergeCell ref="KZ50:LA51"/>
    <mergeCell ref="LB50:LB51"/>
    <mergeCell ref="LZ50:LZ51"/>
    <mergeCell ref="MA50:MA51"/>
    <mergeCell ref="MG50:MG51"/>
    <mergeCell ref="MH50:MI51"/>
    <mergeCell ref="MJ50:MJ51"/>
    <mergeCell ref="NH50:NH51"/>
    <mergeCell ref="NI50:NI51"/>
    <mergeCell ref="NO50:NO51"/>
    <mergeCell ref="NP50:NQ51"/>
    <mergeCell ref="FL50:FL51"/>
    <mergeCell ref="FM50:FM51"/>
    <mergeCell ref="FS50:FS51"/>
    <mergeCell ref="FT50:FU51"/>
    <mergeCell ref="FV50:FV51"/>
    <mergeCell ref="GT50:GT51"/>
    <mergeCell ref="GU50:GU51"/>
    <mergeCell ref="HA50:HA51"/>
    <mergeCell ref="HB50:HC51"/>
    <mergeCell ref="HD50:HD51"/>
    <mergeCell ref="IB50:IB51"/>
    <mergeCell ref="IC50:IC51"/>
    <mergeCell ref="II50:II51"/>
    <mergeCell ref="IJ50:IK51"/>
    <mergeCell ref="IL50:IL51"/>
    <mergeCell ref="JJ50:JJ51"/>
    <mergeCell ref="JK50:JK51"/>
    <mergeCell ref="MH48:MI49"/>
    <mergeCell ref="MJ48:MJ49"/>
    <mergeCell ref="NH48:NH49"/>
    <mergeCell ref="NI48:NI49"/>
    <mergeCell ref="NO48:NO49"/>
    <mergeCell ref="NP48:NQ49"/>
    <mergeCell ref="NR48:NR49"/>
    <mergeCell ref="OP48:OP49"/>
    <mergeCell ref="OQ48:OQ49"/>
    <mergeCell ref="E50:E51"/>
    <mergeCell ref="F50:G51"/>
    <mergeCell ref="H50:H51"/>
    <mergeCell ref="AF50:AF51"/>
    <mergeCell ref="AG50:AG51"/>
    <mergeCell ref="AM50:AM51"/>
    <mergeCell ref="AN50:AO51"/>
    <mergeCell ref="AP50:AP51"/>
    <mergeCell ref="BN50:BN51"/>
    <mergeCell ref="BO50:BO51"/>
    <mergeCell ref="BU50:BU51"/>
    <mergeCell ref="BV50:BW51"/>
    <mergeCell ref="BX50:BX51"/>
    <mergeCell ref="CV50:CV51"/>
    <mergeCell ref="CW50:CW51"/>
    <mergeCell ref="DC50:DC51"/>
    <mergeCell ref="DD50:DE51"/>
    <mergeCell ref="DF50:DF51"/>
    <mergeCell ref="ED50:ED51"/>
    <mergeCell ref="EE50:EE51"/>
    <mergeCell ref="EK50:EK51"/>
    <mergeCell ref="EL50:EM51"/>
    <mergeCell ref="EN50:EN51"/>
    <mergeCell ref="IC48:IC49"/>
    <mergeCell ref="II48:II49"/>
    <mergeCell ref="IJ48:IK49"/>
    <mergeCell ref="IL48:IL49"/>
    <mergeCell ref="JJ48:JJ49"/>
    <mergeCell ref="JK48:JK49"/>
    <mergeCell ref="JQ48:JQ49"/>
    <mergeCell ref="JR48:JS49"/>
    <mergeCell ref="JT48:JT49"/>
    <mergeCell ref="KR48:KR49"/>
    <mergeCell ref="KS48:KS49"/>
    <mergeCell ref="KY48:KY49"/>
    <mergeCell ref="KZ48:LA49"/>
    <mergeCell ref="LB48:LB49"/>
    <mergeCell ref="LZ48:LZ49"/>
    <mergeCell ref="MA48:MA49"/>
    <mergeCell ref="MG48:MG49"/>
    <mergeCell ref="DF48:DF49"/>
    <mergeCell ref="ED48:ED49"/>
    <mergeCell ref="EE48:EE49"/>
    <mergeCell ref="EK48:EK49"/>
    <mergeCell ref="EL48:EM49"/>
    <mergeCell ref="EN48:EN49"/>
    <mergeCell ref="FL48:FL49"/>
    <mergeCell ref="FM48:FM49"/>
    <mergeCell ref="FS48:FS49"/>
    <mergeCell ref="FT48:FU49"/>
    <mergeCell ref="FV48:FV49"/>
    <mergeCell ref="GT48:GT49"/>
    <mergeCell ref="GU48:GU49"/>
    <mergeCell ref="HA48:HA49"/>
    <mergeCell ref="HB48:HC49"/>
    <mergeCell ref="HD48:HD49"/>
    <mergeCell ref="IB48:IB49"/>
    <mergeCell ref="E48:E49"/>
    <mergeCell ref="F48:G49"/>
    <mergeCell ref="H48:H49"/>
    <mergeCell ref="AF48:AF49"/>
    <mergeCell ref="AG48:AG49"/>
    <mergeCell ref="AM48:AM49"/>
    <mergeCell ref="AN48:AO49"/>
    <mergeCell ref="AP48:AP49"/>
    <mergeCell ref="BN48:BN49"/>
    <mergeCell ref="BO48:BO49"/>
    <mergeCell ref="BU48:BU49"/>
    <mergeCell ref="BV48:BW49"/>
    <mergeCell ref="BX48:BX49"/>
    <mergeCell ref="CV48:CV49"/>
    <mergeCell ref="CW48:CW49"/>
    <mergeCell ref="DC48:DC49"/>
    <mergeCell ref="DD48:DE49"/>
    <mergeCell ref="E14:E15"/>
    <mergeCell ref="F14:G15"/>
    <mergeCell ref="H14:H15"/>
    <mergeCell ref="AF14:AF15"/>
    <mergeCell ref="AG14:AG15"/>
    <mergeCell ref="E16:E17"/>
    <mergeCell ref="F16:G17"/>
    <mergeCell ref="H16:H17"/>
    <mergeCell ref="AF16:AF17"/>
    <mergeCell ref="AG16:AG17"/>
    <mergeCell ref="E10:E11"/>
    <mergeCell ref="F10:G11"/>
    <mergeCell ref="H10:H11"/>
    <mergeCell ref="AF10:AF11"/>
    <mergeCell ref="AG10:AG11"/>
    <mergeCell ref="E12:E13"/>
    <mergeCell ref="F12:G13"/>
    <mergeCell ref="H12:H13"/>
    <mergeCell ref="AF12:AF13"/>
    <mergeCell ref="AG12:AG13"/>
    <mergeCell ref="E22:E23"/>
    <mergeCell ref="F22:G23"/>
    <mergeCell ref="H22:H23"/>
    <mergeCell ref="AF22:AF23"/>
    <mergeCell ref="AG22:AG23"/>
    <mergeCell ref="E24:E25"/>
    <mergeCell ref="F24:G25"/>
    <mergeCell ref="H24:H25"/>
    <mergeCell ref="AF24:AF25"/>
    <mergeCell ref="AG24:AG25"/>
    <mergeCell ref="E18:E19"/>
    <mergeCell ref="F18:G19"/>
    <mergeCell ref="H18:H19"/>
    <mergeCell ref="AF18:AF19"/>
    <mergeCell ref="AG18:AG19"/>
    <mergeCell ref="E20:E21"/>
    <mergeCell ref="F20:G21"/>
    <mergeCell ref="H20:H21"/>
    <mergeCell ref="AF20:AF21"/>
    <mergeCell ref="AG20:AG21"/>
    <mergeCell ref="E30:E31"/>
    <mergeCell ref="F30:G31"/>
    <mergeCell ref="H30:H31"/>
    <mergeCell ref="AF30:AF31"/>
    <mergeCell ref="AG30:AG31"/>
    <mergeCell ref="E32:E33"/>
    <mergeCell ref="F32:G33"/>
    <mergeCell ref="H32:H33"/>
    <mergeCell ref="AF32:AF33"/>
    <mergeCell ref="AG32:AG33"/>
    <mergeCell ref="E26:E27"/>
    <mergeCell ref="F26:G27"/>
    <mergeCell ref="H26:H27"/>
    <mergeCell ref="AF26:AF27"/>
    <mergeCell ref="AG26:AG27"/>
    <mergeCell ref="E28:E29"/>
    <mergeCell ref="F28:G29"/>
    <mergeCell ref="H28:H29"/>
    <mergeCell ref="AF28:AF29"/>
    <mergeCell ref="AG28:AG29"/>
    <mergeCell ref="E38:E39"/>
    <mergeCell ref="F38:G39"/>
    <mergeCell ref="H38:H39"/>
    <mergeCell ref="AF38:AF39"/>
    <mergeCell ref="AG38:AG39"/>
    <mergeCell ref="E40:E41"/>
    <mergeCell ref="F40:G41"/>
    <mergeCell ref="H40:H41"/>
    <mergeCell ref="AF40:AF41"/>
    <mergeCell ref="AG40:AG41"/>
    <mergeCell ref="E34:E35"/>
    <mergeCell ref="F34:G35"/>
    <mergeCell ref="H34:H35"/>
    <mergeCell ref="AF34:AF35"/>
    <mergeCell ref="AG34:AG35"/>
    <mergeCell ref="E36:E37"/>
    <mergeCell ref="F36:G37"/>
    <mergeCell ref="H36:H37"/>
    <mergeCell ref="AF36:AF37"/>
    <mergeCell ref="AG36:AG37"/>
    <mergeCell ref="AM14:AM15"/>
    <mergeCell ref="AN14:AO15"/>
    <mergeCell ref="AP14:AP15"/>
    <mergeCell ref="BO14:BO15"/>
    <mergeCell ref="AM16:AM17"/>
    <mergeCell ref="AN16:AO17"/>
    <mergeCell ref="AP16:AP17"/>
    <mergeCell ref="BO16:BO17"/>
    <mergeCell ref="AM10:AM11"/>
    <mergeCell ref="AN10:AO11"/>
    <mergeCell ref="AP10:AP11"/>
    <mergeCell ref="BO10:BO11"/>
    <mergeCell ref="AM12:AM13"/>
    <mergeCell ref="AN12:AO13"/>
    <mergeCell ref="AP12:AP13"/>
    <mergeCell ref="BO12:BO13"/>
    <mergeCell ref="BN38:BN39"/>
    <mergeCell ref="BN34:BN35"/>
    <mergeCell ref="BN36:BN37"/>
    <mergeCell ref="BN30:BN31"/>
    <mergeCell ref="BN32:BN33"/>
    <mergeCell ref="BN26:BN27"/>
    <mergeCell ref="BN28:BN29"/>
    <mergeCell ref="BN22:BN23"/>
    <mergeCell ref="BN24:BN25"/>
    <mergeCell ref="BN18:BN19"/>
    <mergeCell ref="BN20:BN21"/>
    <mergeCell ref="BN14:BN15"/>
    <mergeCell ref="BN16:BN17"/>
    <mergeCell ref="BN10:BN11"/>
    <mergeCell ref="BN12:BN13"/>
    <mergeCell ref="AM26:AM27"/>
    <mergeCell ref="AN26:AO27"/>
    <mergeCell ref="AP26:AP27"/>
    <mergeCell ref="BO26:BO27"/>
    <mergeCell ref="AM28:AM29"/>
    <mergeCell ref="AN28:AO29"/>
    <mergeCell ref="AP28:AP29"/>
    <mergeCell ref="BO28:BO29"/>
    <mergeCell ref="AM22:AM23"/>
    <mergeCell ref="AN22:AO23"/>
    <mergeCell ref="AP22:AP23"/>
    <mergeCell ref="BO22:BO23"/>
    <mergeCell ref="AM24:AM25"/>
    <mergeCell ref="AN24:AO25"/>
    <mergeCell ref="AP24:AP25"/>
    <mergeCell ref="BO24:BO25"/>
    <mergeCell ref="AM18:AM19"/>
    <mergeCell ref="AN18:AO19"/>
    <mergeCell ref="AP18:AP19"/>
    <mergeCell ref="BO18:BO19"/>
    <mergeCell ref="AM20:AM21"/>
    <mergeCell ref="AN20:AO21"/>
    <mergeCell ref="AP20:AP21"/>
    <mergeCell ref="BO20:BO21"/>
    <mergeCell ref="AM38:AM39"/>
    <mergeCell ref="AN38:AO39"/>
    <mergeCell ref="AP38:AP39"/>
    <mergeCell ref="BO38:BO39"/>
    <mergeCell ref="AM40:AM41"/>
    <mergeCell ref="AN40:AO41"/>
    <mergeCell ref="AP40:AP41"/>
    <mergeCell ref="BO40:BO41"/>
    <mergeCell ref="AM34:AM35"/>
    <mergeCell ref="AN34:AO35"/>
    <mergeCell ref="AP34:AP35"/>
    <mergeCell ref="BO34:BO35"/>
    <mergeCell ref="AM36:AM37"/>
    <mergeCell ref="AN36:AO37"/>
    <mergeCell ref="AP36:AP37"/>
    <mergeCell ref="BO36:BO37"/>
    <mergeCell ref="AM30:AM31"/>
    <mergeCell ref="AN30:AO31"/>
    <mergeCell ref="AP30:AP31"/>
    <mergeCell ref="BO30:BO31"/>
    <mergeCell ref="AM32:AM33"/>
    <mergeCell ref="AN32:AO33"/>
    <mergeCell ref="AP32:AP33"/>
    <mergeCell ref="BO32:BO33"/>
    <mergeCell ref="BN40:BN41"/>
    <mergeCell ref="BU14:BU15"/>
    <mergeCell ref="BV14:BW15"/>
    <mergeCell ref="BX14:BX15"/>
    <mergeCell ref="CV14:CV15"/>
    <mergeCell ref="CW14:CW15"/>
    <mergeCell ref="BU16:BU17"/>
    <mergeCell ref="BV16:BW17"/>
    <mergeCell ref="BX16:BX17"/>
    <mergeCell ref="CV16:CV17"/>
    <mergeCell ref="CW16:CW17"/>
    <mergeCell ref="BU10:BU11"/>
    <mergeCell ref="BV10:BW11"/>
    <mergeCell ref="BX10:BX11"/>
    <mergeCell ref="CV10:CV11"/>
    <mergeCell ref="CW10:CW11"/>
    <mergeCell ref="BU12:BU13"/>
    <mergeCell ref="BV12:BW13"/>
    <mergeCell ref="BX12:BX13"/>
    <mergeCell ref="CV12:CV13"/>
    <mergeCell ref="CW12:CW13"/>
    <mergeCell ref="BU22:BU23"/>
    <mergeCell ref="BV22:BW23"/>
    <mergeCell ref="BX22:BX23"/>
    <mergeCell ref="CV22:CV23"/>
    <mergeCell ref="CW22:CW23"/>
    <mergeCell ref="BU24:BU25"/>
    <mergeCell ref="BV24:BW25"/>
    <mergeCell ref="BX24:BX25"/>
    <mergeCell ref="CV24:CV25"/>
    <mergeCell ref="CW24:CW25"/>
    <mergeCell ref="BU18:BU19"/>
    <mergeCell ref="BV18:BW19"/>
    <mergeCell ref="BX18:BX19"/>
    <mergeCell ref="CV18:CV19"/>
    <mergeCell ref="CW18:CW19"/>
    <mergeCell ref="BU20:BU21"/>
    <mergeCell ref="BV20:BW21"/>
    <mergeCell ref="BX20:BX21"/>
    <mergeCell ref="CV20:CV21"/>
    <mergeCell ref="CW20:CW21"/>
    <mergeCell ref="BU30:BU31"/>
    <mergeCell ref="BV30:BW31"/>
    <mergeCell ref="BX30:BX31"/>
    <mergeCell ref="CV30:CV31"/>
    <mergeCell ref="CW30:CW31"/>
    <mergeCell ref="BU32:BU33"/>
    <mergeCell ref="BV32:BW33"/>
    <mergeCell ref="BX32:BX33"/>
    <mergeCell ref="CV32:CV33"/>
    <mergeCell ref="CW32:CW33"/>
    <mergeCell ref="BU26:BU27"/>
    <mergeCell ref="BV26:BW27"/>
    <mergeCell ref="BX26:BX27"/>
    <mergeCell ref="CV26:CV27"/>
    <mergeCell ref="CW26:CW27"/>
    <mergeCell ref="BU28:BU29"/>
    <mergeCell ref="BV28:BW29"/>
    <mergeCell ref="BX28:BX29"/>
    <mergeCell ref="CV28:CV29"/>
    <mergeCell ref="CW28:CW29"/>
    <mergeCell ref="BU38:BU39"/>
    <mergeCell ref="BV38:BW39"/>
    <mergeCell ref="BX38:BX39"/>
    <mergeCell ref="CV38:CV39"/>
    <mergeCell ref="CW38:CW39"/>
    <mergeCell ref="BU40:BU41"/>
    <mergeCell ref="BV40:BW41"/>
    <mergeCell ref="BX40:BX41"/>
    <mergeCell ref="CV40:CV41"/>
    <mergeCell ref="CW40:CW41"/>
    <mergeCell ref="BU34:BU35"/>
    <mergeCell ref="BV34:BW35"/>
    <mergeCell ref="BX34:BX35"/>
    <mergeCell ref="CV34:CV35"/>
    <mergeCell ref="CW34:CW35"/>
    <mergeCell ref="BU36:BU37"/>
    <mergeCell ref="BV36:BW37"/>
    <mergeCell ref="BX36:BX37"/>
    <mergeCell ref="CV36:CV37"/>
    <mergeCell ref="CW36:CW37"/>
    <mergeCell ref="DC14:DC15"/>
    <mergeCell ref="DD14:DE15"/>
    <mergeCell ref="DF14:DF15"/>
    <mergeCell ref="ED14:ED15"/>
    <mergeCell ref="EE14:EE15"/>
    <mergeCell ref="DC16:DC17"/>
    <mergeCell ref="DD16:DE17"/>
    <mergeCell ref="DF16:DF17"/>
    <mergeCell ref="ED16:ED17"/>
    <mergeCell ref="EE16:EE17"/>
    <mergeCell ref="DC10:DC11"/>
    <mergeCell ref="DD10:DE11"/>
    <mergeCell ref="DF10:DF11"/>
    <mergeCell ref="ED10:ED11"/>
    <mergeCell ref="EE10:EE11"/>
    <mergeCell ref="DC12:DC13"/>
    <mergeCell ref="DD12:DE13"/>
    <mergeCell ref="DF12:DF13"/>
    <mergeCell ref="ED12:ED13"/>
    <mergeCell ref="EE12:EE13"/>
    <mergeCell ref="DC22:DC23"/>
    <mergeCell ref="DD22:DE23"/>
    <mergeCell ref="DF22:DF23"/>
    <mergeCell ref="ED22:ED23"/>
    <mergeCell ref="EE22:EE23"/>
    <mergeCell ref="DC24:DC25"/>
    <mergeCell ref="DD24:DE25"/>
    <mergeCell ref="DF24:DF25"/>
    <mergeCell ref="ED24:ED25"/>
    <mergeCell ref="EE24:EE25"/>
    <mergeCell ref="DC18:DC19"/>
    <mergeCell ref="DD18:DE19"/>
    <mergeCell ref="DF18:DF19"/>
    <mergeCell ref="ED18:ED19"/>
    <mergeCell ref="EE18:EE19"/>
    <mergeCell ref="DC20:DC21"/>
    <mergeCell ref="DD20:DE21"/>
    <mergeCell ref="DF20:DF21"/>
    <mergeCell ref="ED20:ED21"/>
    <mergeCell ref="EE20:EE21"/>
    <mergeCell ref="DC30:DC31"/>
    <mergeCell ref="DD30:DE31"/>
    <mergeCell ref="DF30:DF31"/>
    <mergeCell ref="ED30:ED31"/>
    <mergeCell ref="EE30:EE31"/>
    <mergeCell ref="DC32:DC33"/>
    <mergeCell ref="DD32:DE33"/>
    <mergeCell ref="DF32:DF33"/>
    <mergeCell ref="ED32:ED33"/>
    <mergeCell ref="EE32:EE33"/>
    <mergeCell ref="DC26:DC27"/>
    <mergeCell ref="DD26:DE27"/>
    <mergeCell ref="DF26:DF27"/>
    <mergeCell ref="ED26:ED27"/>
    <mergeCell ref="EE26:EE27"/>
    <mergeCell ref="DC28:DC29"/>
    <mergeCell ref="DD28:DE29"/>
    <mergeCell ref="DF28:DF29"/>
    <mergeCell ref="ED28:ED29"/>
    <mergeCell ref="EE28:EE29"/>
    <mergeCell ref="DC38:DC39"/>
    <mergeCell ref="DD38:DE39"/>
    <mergeCell ref="DF38:DF39"/>
    <mergeCell ref="ED38:ED39"/>
    <mergeCell ref="EE38:EE39"/>
    <mergeCell ref="DC40:DC41"/>
    <mergeCell ref="DD40:DE41"/>
    <mergeCell ref="DF40:DF41"/>
    <mergeCell ref="ED40:ED41"/>
    <mergeCell ref="EE40:EE41"/>
    <mergeCell ref="DC34:DC35"/>
    <mergeCell ref="DD34:DE35"/>
    <mergeCell ref="DF34:DF35"/>
    <mergeCell ref="ED34:ED35"/>
    <mergeCell ref="EE34:EE35"/>
    <mergeCell ref="DC36:DC37"/>
    <mergeCell ref="DD36:DE37"/>
    <mergeCell ref="DF36:DF37"/>
    <mergeCell ref="ED36:ED37"/>
    <mergeCell ref="EE36:EE37"/>
    <mergeCell ref="EK14:EK15"/>
    <mergeCell ref="EL14:EM15"/>
    <mergeCell ref="EN14:EN15"/>
    <mergeCell ref="FL14:FL15"/>
    <mergeCell ref="FM14:FM15"/>
    <mergeCell ref="EK16:EK17"/>
    <mergeCell ref="EL16:EM17"/>
    <mergeCell ref="EN16:EN17"/>
    <mergeCell ref="FL16:FL17"/>
    <mergeCell ref="FM16:FM17"/>
    <mergeCell ref="EK10:EK11"/>
    <mergeCell ref="EL10:EM11"/>
    <mergeCell ref="EN10:EN11"/>
    <mergeCell ref="FL10:FL11"/>
    <mergeCell ref="FM10:FM11"/>
    <mergeCell ref="EK12:EK13"/>
    <mergeCell ref="EL12:EM13"/>
    <mergeCell ref="EN12:EN13"/>
    <mergeCell ref="FL12:FL13"/>
    <mergeCell ref="FM12:FM13"/>
    <mergeCell ref="EK22:EK23"/>
    <mergeCell ref="EL22:EM23"/>
    <mergeCell ref="EN22:EN23"/>
    <mergeCell ref="FL22:FL23"/>
    <mergeCell ref="FM22:FM23"/>
    <mergeCell ref="EK24:EK25"/>
    <mergeCell ref="EL24:EM25"/>
    <mergeCell ref="EN24:EN25"/>
    <mergeCell ref="FL24:FL25"/>
    <mergeCell ref="FM24:FM25"/>
    <mergeCell ref="EK18:EK19"/>
    <mergeCell ref="EL18:EM19"/>
    <mergeCell ref="EN18:EN19"/>
    <mergeCell ref="FL18:FL19"/>
    <mergeCell ref="FM18:FM19"/>
    <mergeCell ref="EK20:EK21"/>
    <mergeCell ref="EL20:EM21"/>
    <mergeCell ref="EN20:EN21"/>
    <mergeCell ref="FL20:FL21"/>
    <mergeCell ref="FM20:FM21"/>
    <mergeCell ref="EK30:EK31"/>
    <mergeCell ref="EL30:EM31"/>
    <mergeCell ref="EN30:EN31"/>
    <mergeCell ref="FL30:FL31"/>
    <mergeCell ref="FM30:FM31"/>
    <mergeCell ref="EK32:EK33"/>
    <mergeCell ref="EL32:EM33"/>
    <mergeCell ref="EN32:EN33"/>
    <mergeCell ref="FL32:FL33"/>
    <mergeCell ref="FM32:FM33"/>
    <mergeCell ref="EK26:EK27"/>
    <mergeCell ref="EL26:EM27"/>
    <mergeCell ref="EN26:EN27"/>
    <mergeCell ref="FL26:FL27"/>
    <mergeCell ref="FM26:FM27"/>
    <mergeCell ref="EK28:EK29"/>
    <mergeCell ref="EL28:EM29"/>
    <mergeCell ref="EN28:EN29"/>
    <mergeCell ref="FL28:FL29"/>
    <mergeCell ref="FM28:FM29"/>
    <mergeCell ref="EK38:EK39"/>
    <mergeCell ref="EL38:EM39"/>
    <mergeCell ref="EN38:EN39"/>
    <mergeCell ref="FL38:FL39"/>
    <mergeCell ref="FM38:FM39"/>
    <mergeCell ref="EK40:EK41"/>
    <mergeCell ref="EL40:EM41"/>
    <mergeCell ref="EN40:EN41"/>
    <mergeCell ref="FL40:FL41"/>
    <mergeCell ref="FM40:FM41"/>
    <mergeCell ref="EK34:EK35"/>
    <mergeCell ref="EL34:EM35"/>
    <mergeCell ref="EN34:EN35"/>
    <mergeCell ref="FL34:FL35"/>
    <mergeCell ref="FM34:FM35"/>
    <mergeCell ref="EK36:EK37"/>
    <mergeCell ref="EL36:EM37"/>
    <mergeCell ref="EN36:EN37"/>
    <mergeCell ref="FL36:FL37"/>
    <mergeCell ref="FM36:FM37"/>
    <mergeCell ref="FS14:FS15"/>
    <mergeCell ref="FT14:FU15"/>
    <mergeCell ref="FV14:FV15"/>
    <mergeCell ref="GT14:GT15"/>
    <mergeCell ref="GU14:GU15"/>
    <mergeCell ref="FS16:FS17"/>
    <mergeCell ref="FT16:FU17"/>
    <mergeCell ref="FV16:FV17"/>
    <mergeCell ref="GT16:GT17"/>
    <mergeCell ref="GU16:GU17"/>
    <mergeCell ref="FS10:FS11"/>
    <mergeCell ref="FT10:FU11"/>
    <mergeCell ref="FV10:FV11"/>
    <mergeCell ref="GT10:GT11"/>
    <mergeCell ref="GU10:GU11"/>
    <mergeCell ref="FS12:FS13"/>
    <mergeCell ref="FT12:FU13"/>
    <mergeCell ref="FV12:FV13"/>
    <mergeCell ref="GT12:GT13"/>
    <mergeCell ref="GU12:GU13"/>
    <mergeCell ref="FS22:FS23"/>
    <mergeCell ref="FT22:FU23"/>
    <mergeCell ref="FV22:FV23"/>
    <mergeCell ref="GT22:GT23"/>
    <mergeCell ref="GU22:GU23"/>
    <mergeCell ref="FS24:FS25"/>
    <mergeCell ref="FT24:FU25"/>
    <mergeCell ref="FV24:FV25"/>
    <mergeCell ref="GT24:GT25"/>
    <mergeCell ref="GU24:GU25"/>
    <mergeCell ref="FS18:FS19"/>
    <mergeCell ref="FT18:FU19"/>
    <mergeCell ref="FV18:FV19"/>
    <mergeCell ref="GT18:GT19"/>
    <mergeCell ref="GU18:GU19"/>
    <mergeCell ref="FS20:FS21"/>
    <mergeCell ref="FT20:FU21"/>
    <mergeCell ref="FV20:FV21"/>
    <mergeCell ref="GT20:GT21"/>
    <mergeCell ref="GU20:GU21"/>
    <mergeCell ref="FS30:FS31"/>
    <mergeCell ref="FT30:FU31"/>
    <mergeCell ref="FV30:FV31"/>
    <mergeCell ref="GT30:GT31"/>
    <mergeCell ref="GU30:GU31"/>
    <mergeCell ref="FS32:FS33"/>
    <mergeCell ref="FT32:FU33"/>
    <mergeCell ref="FV32:FV33"/>
    <mergeCell ref="GT32:GT33"/>
    <mergeCell ref="GU32:GU33"/>
    <mergeCell ref="FS26:FS27"/>
    <mergeCell ref="FT26:FU27"/>
    <mergeCell ref="FV26:FV27"/>
    <mergeCell ref="GT26:GT27"/>
    <mergeCell ref="GU26:GU27"/>
    <mergeCell ref="FS28:FS29"/>
    <mergeCell ref="FT28:FU29"/>
    <mergeCell ref="FV28:FV29"/>
    <mergeCell ref="GT28:GT29"/>
    <mergeCell ref="GU28:GU29"/>
    <mergeCell ref="FS38:FS39"/>
    <mergeCell ref="FT38:FU39"/>
    <mergeCell ref="FV38:FV39"/>
    <mergeCell ref="GT38:GT39"/>
    <mergeCell ref="GU38:GU39"/>
    <mergeCell ref="FS40:FS41"/>
    <mergeCell ref="FT40:FU41"/>
    <mergeCell ref="FV40:FV41"/>
    <mergeCell ref="GT40:GT41"/>
    <mergeCell ref="GU40:GU41"/>
    <mergeCell ref="FS34:FS35"/>
    <mergeCell ref="FT34:FU35"/>
    <mergeCell ref="FV34:FV35"/>
    <mergeCell ref="GT34:GT35"/>
    <mergeCell ref="GU34:GU35"/>
    <mergeCell ref="FS36:FS37"/>
    <mergeCell ref="FT36:FU37"/>
    <mergeCell ref="FV36:FV37"/>
    <mergeCell ref="GT36:GT37"/>
    <mergeCell ref="GU36:GU37"/>
    <mergeCell ref="HA14:HA15"/>
    <mergeCell ref="HB14:HC15"/>
    <mergeCell ref="HD14:HD15"/>
    <mergeCell ref="IB14:IB15"/>
    <mergeCell ref="IC14:IC15"/>
    <mergeCell ref="HA16:HA17"/>
    <mergeCell ref="HB16:HC17"/>
    <mergeCell ref="HD16:HD17"/>
    <mergeCell ref="IB16:IB17"/>
    <mergeCell ref="IC16:IC17"/>
    <mergeCell ref="HA10:HA11"/>
    <mergeCell ref="HB10:HC11"/>
    <mergeCell ref="HD10:HD11"/>
    <mergeCell ref="IB10:IB11"/>
    <mergeCell ref="IC10:IC11"/>
    <mergeCell ref="HA12:HA13"/>
    <mergeCell ref="HB12:HC13"/>
    <mergeCell ref="HD12:HD13"/>
    <mergeCell ref="IB12:IB13"/>
    <mergeCell ref="IC12:IC13"/>
    <mergeCell ref="HA22:HA23"/>
    <mergeCell ref="HB22:HC23"/>
    <mergeCell ref="HD22:HD23"/>
    <mergeCell ref="IB22:IB23"/>
    <mergeCell ref="IC22:IC23"/>
    <mergeCell ref="HA24:HA25"/>
    <mergeCell ref="HB24:HC25"/>
    <mergeCell ref="HD24:HD25"/>
    <mergeCell ref="IB24:IB25"/>
    <mergeCell ref="IC24:IC25"/>
    <mergeCell ref="HA18:HA19"/>
    <mergeCell ref="HB18:HC19"/>
    <mergeCell ref="HD18:HD19"/>
    <mergeCell ref="IB18:IB19"/>
    <mergeCell ref="IC18:IC19"/>
    <mergeCell ref="HA20:HA21"/>
    <mergeCell ref="HB20:HC21"/>
    <mergeCell ref="HD20:HD21"/>
    <mergeCell ref="IB20:IB21"/>
    <mergeCell ref="IC20:IC21"/>
    <mergeCell ref="HA30:HA31"/>
    <mergeCell ref="HB30:HC31"/>
    <mergeCell ref="HD30:HD31"/>
    <mergeCell ref="IB30:IB31"/>
    <mergeCell ref="IC30:IC31"/>
    <mergeCell ref="HA32:HA33"/>
    <mergeCell ref="HB32:HC33"/>
    <mergeCell ref="HD32:HD33"/>
    <mergeCell ref="IB32:IB33"/>
    <mergeCell ref="IC32:IC33"/>
    <mergeCell ref="HA26:HA27"/>
    <mergeCell ref="HB26:HC27"/>
    <mergeCell ref="HD26:HD27"/>
    <mergeCell ref="IB26:IB27"/>
    <mergeCell ref="IC26:IC27"/>
    <mergeCell ref="HA28:HA29"/>
    <mergeCell ref="HB28:HC29"/>
    <mergeCell ref="HD28:HD29"/>
    <mergeCell ref="IB28:IB29"/>
    <mergeCell ref="IC28:IC29"/>
    <mergeCell ref="HA38:HA39"/>
    <mergeCell ref="HB38:HC39"/>
    <mergeCell ref="HD38:HD39"/>
    <mergeCell ref="IB38:IB39"/>
    <mergeCell ref="IC38:IC39"/>
    <mergeCell ref="HA40:HA41"/>
    <mergeCell ref="HB40:HC41"/>
    <mergeCell ref="HD40:HD41"/>
    <mergeCell ref="IB40:IB41"/>
    <mergeCell ref="IC40:IC41"/>
    <mergeCell ref="HA34:HA35"/>
    <mergeCell ref="HB34:HC35"/>
    <mergeCell ref="HD34:HD35"/>
    <mergeCell ref="IB34:IB35"/>
    <mergeCell ref="IC34:IC35"/>
    <mergeCell ref="HA36:HA37"/>
    <mergeCell ref="HB36:HC37"/>
    <mergeCell ref="HD36:HD37"/>
    <mergeCell ref="IB36:IB37"/>
    <mergeCell ref="IC36:IC37"/>
    <mergeCell ref="II14:II15"/>
    <mergeCell ref="IJ14:IK15"/>
    <mergeCell ref="IL14:IL15"/>
    <mergeCell ref="JJ14:JJ15"/>
    <mergeCell ref="JK14:JK15"/>
    <mergeCell ref="II16:II17"/>
    <mergeCell ref="IJ16:IK17"/>
    <mergeCell ref="IL16:IL17"/>
    <mergeCell ref="JJ16:JJ17"/>
    <mergeCell ref="JK16:JK17"/>
    <mergeCell ref="II10:II11"/>
    <mergeCell ref="IJ10:IK11"/>
    <mergeCell ref="IL10:IL11"/>
    <mergeCell ref="JJ10:JJ11"/>
    <mergeCell ref="JK10:JK11"/>
    <mergeCell ref="II12:II13"/>
    <mergeCell ref="IJ12:IK13"/>
    <mergeCell ref="IL12:IL13"/>
    <mergeCell ref="JJ12:JJ13"/>
    <mergeCell ref="JK12:JK13"/>
    <mergeCell ref="II22:II23"/>
    <mergeCell ref="IJ22:IK23"/>
    <mergeCell ref="IL22:IL23"/>
    <mergeCell ref="JJ22:JJ23"/>
    <mergeCell ref="JK22:JK23"/>
    <mergeCell ref="II24:II25"/>
    <mergeCell ref="IJ24:IK25"/>
    <mergeCell ref="IL24:IL25"/>
    <mergeCell ref="JJ24:JJ25"/>
    <mergeCell ref="JK24:JK25"/>
    <mergeCell ref="II18:II19"/>
    <mergeCell ref="IJ18:IK19"/>
    <mergeCell ref="IL18:IL19"/>
    <mergeCell ref="JJ18:JJ19"/>
    <mergeCell ref="JK18:JK19"/>
    <mergeCell ref="II20:II21"/>
    <mergeCell ref="IJ20:IK21"/>
    <mergeCell ref="IL20:IL21"/>
    <mergeCell ref="JJ20:JJ21"/>
    <mergeCell ref="JK20:JK21"/>
    <mergeCell ref="II30:II31"/>
    <mergeCell ref="IJ30:IK31"/>
    <mergeCell ref="IL30:IL31"/>
    <mergeCell ref="JJ30:JJ31"/>
    <mergeCell ref="JK30:JK31"/>
    <mergeCell ref="II32:II33"/>
    <mergeCell ref="IJ32:IK33"/>
    <mergeCell ref="IL32:IL33"/>
    <mergeCell ref="JJ32:JJ33"/>
    <mergeCell ref="JK32:JK33"/>
    <mergeCell ref="II26:II27"/>
    <mergeCell ref="IJ26:IK27"/>
    <mergeCell ref="IL26:IL27"/>
    <mergeCell ref="JJ26:JJ27"/>
    <mergeCell ref="JK26:JK27"/>
    <mergeCell ref="II28:II29"/>
    <mergeCell ref="IJ28:IK29"/>
    <mergeCell ref="IL28:IL29"/>
    <mergeCell ref="JJ28:JJ29"/>
    <mergeCell ref="JK28:JK29"/>
    <mergeCell ref="II38:II39"/>
    <mergeCell ref="IJ38:IK39"/>
    <mergeCell ref="IL38:IL39"/>
    <mergeCell ref="JJ38:JJ39"/>
    <mergeCell ref="JK38:JK39"/>
    <mergeCell ref="II40:II41"/>
    <mergeCell ref="IJ40:IK41"/>
    <mergeCell ref="IL40:IL41"/>
    <mergeCell ref="JJ40:JJ41"/>
    <mergeCell ref="JK40:JK41"/>
    <mergeCell ref="II34:II35"/>
    <mergeCell ref="IJ34:IK35"/>
    <mergeCell ref="IL34:IL35"/>
    <mergeCell ref="JJ34:JJ35"/>
    <mergeCell ref="JK34:JK35"/>
    <mergeCell ref="II36:II37"/>
    <mergeCell ref="IJ36:IK37"/>
    <mergeCell ref="IL36:IL37"/>
    <mergeCell ref="JJ36:JJ37"/>
    <mergeCell ref="JK36:JK37"/>
    <mergeCell ref="JQ14:JQ15"/>
    <mergeCell ref="JR14:JS15"/>
    <mergeCell ref="JT14:JT15"/>
    <mergeCell ref="KR14:KR15"/>
    <mergeCell ref="KS14:KS15"/>
    <mergeCell ref="JQ16:JQ17"/>
    <mergeCell ref="JR16:JS17"/>
    <mergeCell ref="JT16:JT17"/>
    <mergeCell ref="KR16:KR17"/>
    <mergeCell ref="KS16:KS17"/>
    <mergeCell ref="JQ10:JQ11"/>
    <mergeCell ref="JR10:JS11"/>
    <mergeCell ref="JT10:JT11"/>
    <mergeCell ref="KR10:KR11"/>
    <mergeCell ref="KS10:KS11"/>
    <mergeCell ref="JQ12:JQ13"/>
    <mergeCell ref="JR12:JS13"/>
    <mergeCell ref="JT12:JT13"/>
    <mergeCell ref="KR12:KR13"/>
    <mergeCell ref="KS12:KS13"/>
    <mergeCell ref="JQ22:JQ23"/>
    <mergeCell ref="JR22:JS23"/>
    <mergeCell ref="JT22:JT23"/>
    <mergeCell ref="KR22:KR23"/>
    <mergeCell ref="KS22:KS23"/>
    <mergeCell ref="JQ24:JQ25"/>
    <mergeCell ref="JR24:JS25"/>
    <mergeCell ref="JT24:JT25"/>
    <mergeCell ref="KR24:KR25"/>
    <mergeCell ref="KS24:KS25"/>
    <mergeCell ref="JQ18:JQ19"/>
    <mergeCell ref="JR18:JS19"/>
    <mergeCell ref="JT18:JT19"/>
    <mergeCell ref="KR18:KR19"/>
    <mergeCell ref="KS18:KS19"/>
    <mergeCell ref="JQ20:JQ21"/>
    <mergeCell ref="JR20:JS21"/>
    <mergeCell ref="JT20:JT21"/>
    <mergeCell ref="KR20:KR21"/>
    <mergeCell ref="KS20:KS21"/>
    <mergeCell ref="JQ30:JQ31"/>
    <mergeCell ref="JR30:JS31"/>
    <mergeCell ref="JT30:JT31"/>
    <mergeCell ref="KR30:KR31"/>
    <mergeCell ref="KS30:KS31"/>
    <mergeCell ref="JQ32:JQ33"/>
    <mergeCell ref="JR32:JS33"/>
    <mergeCell ref="JT32:JT33"/>
    <mergeCell ref="KR32:KR33"/>
    <mergeCell ref="KS32:KS33"/>
    <mergeCell ref="JQ26:JQ27"/>
    <mergeCell ref="JR26:JS27"/>
    <mergeCell ref="JT26:JT27"/>
    <mergeCell ref="KR26:KR27"/>
    <mergeCell ref="KS26:KS27"/>
    <mergeCell ref="JQ28:JQ29"/>
    <mergeCell ref="JR28:JS29"/>
    <mergeCell ref="JT28:JT29"/>
    <mergeCell ref="KR28:KR29"/>
    <mergeCell ref="KS28:KS29"/>
    <mergeCell ref="JQ38:JQ39"/>
    <mergeCell ref="JR38:JS39"/>
    <mergeCell ref="JT38:JT39"/>
    <mergeCell ref="KR38:KR39"/>
    <mergeCell ref="KS38:KS39"/>
    <mergeCell ref="JQ40:JQ41"/>
    <mergeCell ref="JR40:JS41"/>
    <mergeCell ref="JT40:JT41"/>
    <mergeCell ref="KR40:KR41"/>
    <mergeCell ref="KS40:KS41"/>
    <mergeCell ref="JQ34:JQ35"/>
    <mergeCell ref="JR34:JS35"/>
    <mergeCell ref="JT34:JT35"/>
    <mergeCell ref="KR34:KR35"/>
    <mergeCell ref="KS34:KS35"/>
    <mergeCell ref="JQ36:JQ37"/>
    <mergeCell ref="JR36:JS37"/>
    <mergeCell ref="JT36:JT37"/>
    <mergeCell ref="KR36:KR37"/>
    <mergeCell ref="KS36:KS37"/>
    <mergeCell ref="KY14:KY15"/>
    <mergeCell ref="KZ14:LA15"/>
    <mergeCell ref="LB14:LB15"/>
    <mergeCell ref="LZ14:LZ15"/>
    <mergeCell ref="MA14:MA15"/>
    <mergeCell ref="KY16:KY17"/>
    <mergeCell ref="KZ16:LA17"/>
    <mergeCell ref="LB16:LB17"/>
    <mergeCell ref="LZ16:LZ17"/>
    <mergeCell ref="MA16:MA17"/>
    <mergeCell ref="KY10:KY11"/>
    <mergeCell ref="KZ10:LA11"/>
    <mergeCell ref="LB10:LB11"/>
    <mergeCell ref="LZ10:LZ11"/>
    <mergeCell ref="MA10:MA11"/>
    <mergeCell ref="KY12:KY13"/>
    <mergeCell ref="KZ12:LA13"/>
    <mergeCell ref="LB12:LB13"/>
    <mergeCell ref="LZ12:LZ13"/>
    <mergeCell ref="MA12:MA13"/>
    <mergeCell ref="KY22:KY23"/>
    <mergeCell ref="KZ22:LA23"/>
    <mergeCell ref="LB22:LB23"/>
    <mergeCell ref="LZ22:LZ23"/>
    <mergeCell ref="MA22:MA23"/>
    <mergeCell ref="KY24:KY25"/>
    <mergeCell ref="KZ24:LA25"/>
    <mergeCell ref="LB24:LB25"/>
    <mergeCell ref="LZ24:LZ25"/>
    <mergeCell ref="MA24:MA25"/>
    <mergeCell ref="KY18:KY19"/>
    <mergeCell ref="KZ18:LA19"/>
    <mergeCell ref="LB18:LB19"/>
    <mergeCell ref="LZ18:LZ19"/>
    <mergeCell ref="MA18:MA19"/>
    <mergeCell ref="KY20:KY21"/>
    <mergeCell ref="KZ20:LA21"/>
    <mergeCell ref="LB20:LB21"/>
    <mergeCell ref="LZ20:LZ21"/>
    <mergeCell ref="MA20:MA21"/>
    <mergeCell ref="KY30:KY31"/>
    <mergeCell ref="KZ30:LA31"/>
    <mergeCell ref="LB30:LB31"/>
    <mergeCell ref="LZ30:LZ31"/>
    <mergeCell ref="MA30:MA31"/>
    <mergeCell ref="KY32:KY33"/>
    <mergeCell ref="KZ32:LA33"/>
    <mergeCell ref="LB32:LB33"/>
    <mergeCell ref="LZ32:LZ33"/>
    <mergeCell ref="MA32:MA33"/>
    <mergeCell ref="KY26:KY27"/>
    <mergeCell ref="KZ26:LA27"/>
    <mergeCell ref="LB26:LB27"/>
    <mergeCell ref="LZ26:LZ27"/>
    <mergeCell ref="MA26:MA27"/>
    <mergeCell ref="KY28:KY29"/>
    <mergeCell ref="KZ28:LA29"/>
    <mergeCell ref="LB28:LB29"/>
    <mergeCell ref="LZ28:LZ29"/>
    <mergeCell ref="MA28:MA29"/>
    <mergeCell ref="KY38:KY39"/>
    <mergeCell ref="KZ38:LA39"/>
    <mergeCell ref="LB38:LB39"/>
    <mergeCell ref="LZ38:LZ39"/>
    <mergeCell ref="MA38:MA39"/>
    <mergeCell ref="KY40:KY41"/>
    <mergeCell ref="KZ40:LA41"/>
    <mergeCell ref="LB40:LB41"/>
    <mergeCell ref="LZ40:LZ41"/>
    <mergeCell ref="MA40:MA41"/>
    <mergeCell ref="KY34:KY35"/>
    <mergeCell ref="KZ34:LA35"/>
    <mergeCell ref="LB34:LB35"/>
    <mergeCell ref="LZ34:LZ35"/>
    <mergeCell ref="MA34:MA35"/>
    <mergeCell ref="KY36:KY37"/>
    <mergeCell ref="KZ36:LA37"/>
    <mergeCell ref="LB36:LB37"/>
    <mergeCell ref="LZ36:LZ37"/>
    <mergeCell ref="MA36:MA37"/>
    <mergeCell ref="MG14:MG15"/>
    <mergeCell ref="MH14:MI15"/>
    <mergeCell ref="MJ14:MJ15"/>
    <mergeCell ref="NH14:NH15"/>
    <mergeCell ref="NI14:NI15"/>
    <mergeCell ref="MG16:MG17"/>
    <mergeCell ref="MH16:MI17"/>
    <mergeCell ref="MJ16:MJ17"/>
    <mergeCell ref="NH16:NH17"/>
    <mergeCell ref="NI16:NI17"/>
    <mergeCell ref="MG10:MG11"/>
    <mergeCell ref="MH10:MI11"/>
    <mergeCell ref="MJ10:MJ11"/>
    <mergeCell ref="NH10:NH11"/>
    <mergeCell ref="NI10:NI11"/>
    <mergeCell ref="MG12:MG13"/>
    <mergeCell ref="MH12:MI13"/>
    <mergeCell ref="MJ12:MJ13"/>
    <mergeCell ref="NH12:NH13"/>
    <mergeCell ref="NI12:NI13"/>
    <mergeCell ref="MG22:MG23"/>
    <mergeCell ref="MH22:MI23"/>
    <mergeCell ref="MJ22:MJ23"/>
    <mergeCell ref="NH22:NH23"/>
    <mergeCell ref="NI22:NI23"/>
    <mergeCell ref="MG24:MG25"/>
    <mergeCell ref="MH24:MI25"/>
    <mergeCell ref="MJ24:MJ25"/>
    <mergeCell ref="NH24:NH25"/>
    <mergeCell ref="NI24:NI25"/>
    <mergeCell ref="MG18:MG19"/>
    <mergeCell ref="MH18:MI19"/>
    <mergeCell ref="MJ18:MJ19"/>
    <mergeCell ref="NH18:NH19"/>
    <mergeCell ref="NI18:NI19"/>
    <mergeCell ref="MG20:MG21"/>
    <mergeCell ref="MH20:MI21"/>
    <mergeCell ref="MJ20:MJ21"/>
    <mergeCell ref="NH20:NH21"/>
    <mergeCell ref="NI20:NI21"/>
    <mergeCell ref="MG30:MG31"/>
    <mergeCell ref="MH30:MI31"/>
    <mergeCell ref="MJ30:MJ31"/>
    <mergeCell ref="NH30:NH31"/>
    <mergeCell ref="NI30:NI31"/>
    <mergeCell ref="MG32:MG33"/>
    <mergeCell ref="MH32:MI33"/>
    <mergeCell ref="MJ32:MJ33"/>
    <mergeCell ref="NH32:NH33"/>
    <mergeCell ref="NI32:NI33"/>
    <mergeCell ref="MG26:MG27"/>
    <mergeCell ref="MH26:MI27"/>
    <mergeCell ref="MJ26:MJ27"/>
    <mergeCell ref="NH26:NH27"/>
    <mergeCell ref="NI26:NI27"/>
    <mergeCell ref="MG28:MG29"/>
    <mergeCell ref="MH28:MI29"/>
    <mergeCell ref="MJ28:MJ29"/>
    <mergeCell ref="NH28:NH29"/>
    <mergeCell ref="NI28:NI29"/>
    <mergeCell ref="MG38:MG39"/>
    <mergeCell ref="MH38:MI39"/>
    <mergeCell ref="MJ38:MJ39"/>
    <mergeCell ref="NH38:NH39"/>
    <mergeCell ref="NI38:NI39"/>
    <mergeCell ref="MG40:MG41"/>
    <mergeCell ref="MH40:MI41"/>
    <mergeCell ref="MJ40:MJ41"/>
    <mergeCell ref="NH40:NH41"/>
    <mergeCell ref="NI40:NI41"/>
    <mergeCell ref="MG34:MG35"/>
    <mergeCell ref="MH34:MI35"/>
    <mergeCell ref="MJ34:MJ35"/>
    <mergeCell ref="NH34:NH35"/>
    <mergeCell ref="NI34:NI35"/>
    <mergeCell ref="MG36:MG37"/>
    <mergeCell ref="MH36:MI37"/>
    <mergeCell ref="MJ36:MJ37"/>
    <mergeCell ref="NH36:NH37"/>
    <mergeCell ref="NI36:NI37"/>
    <mergeCell ref="NO14:NO15"/>
    <mergeCell ref="NP14:NQ15"/>
    <mergeCell ref="NR14:NR15"/>
    <mergeCell ref="OP14:OP15"/>
    <mergeCell ref="OQ14:OQ15"/>
    <mergeCell ref="NO16:NO17"/>
    <mergeCell ref="NP16:NQ17"/>
    <mergeCell ref="NR16:NR17"/>
    <mergeCell ref="OP16:OP17"/>
    <mergeCell ref="OQ16:OQ17"/>
    <mergeCell ref="NO10:NO11"/>
    <mergeCell ref="NP10:NQ11"/>
    <mergeCell ref="NR10:NR11"/>
    <mergeCell ref="OP10:OP11"/>
    <mergeCell ref="OQ10:OQ11"/>
    <mergeCell ref="NO12:NO13"/>
    <mergeCell ref="NP12:NQ13"/>
    <mergeCell ref="NR12:NR13"/>
    <mergeCell ref="OP12:OP13"/>
    <mergeCell ref="OQ12:OQ13"/>
    <mergeCell ref="NO22:NO23"/>
    <mergeCell ref="NP22:NQ23"/>
    <mergeCell ref="NR22:NR23"/>
    <mergeCell ref="OP22:OP23"/>
    <mergeCell ref="OQ22:OQ23"/>
    <mergeCell ref="NO24:NO25"/>
    <mergeCell ref="NP24:NQ25"/>
    <mergeCell ref="NR24:NR25"/>
    <mergeCell ref="OP24:OP25"/>
    <mergeCell ref="OQ24:OQ25"/>
    <mergeCell ref="NO18:NO19"/>
    <mergeCell ref="NP18:NQ19"/>
    <mergeCell ref="NR18:NR19"/>
    <mergeCell ref="OP18:OP19"/>
    <mergeCell ref="OQ18:OQ19"/>
    <mergeCell ref="NO20:NO21"/>
    <mergeCell ref="NP20:NQ21"/>
    <mergeCell ref="NR20:NR21"/>
    <mergeCell ref="OP20:OP21"/>
    <mergeCell ref="OQ20:OQ21"/>
    <mergeCell ref="NO30:NO31"/>
    <mergeCell ref="NP30:NQ31"/>
    <mergeCell ref="NR30:NR31"/>
    <mergeCell ref="OP30:OP31"/>
    <mergeCell ref="OQ30:OQ31"/>
    <mergeCell ref="NO32:NO33"/>
    <mergeCell ref="NP32:NQ33"/>
    <mergeCell ref="NR32:NR33"/>
    <mergeCell ref="OP32:OP33"/>
    <mergeCell ref="OQ32:OQ33"/>
    <mergeCell ref="NO26:NO27"/>
    <mergeCell ref="NP26:NQ27"/>
    <mergeCell ref="NR26:NR27"/>
    <mergeCell ref="OP26:OP27"/>
    <mergeCell ref="OQ26:OQ27"/>
    <mergeCell ref="NO28:NO29"/>
    <mergeCell ref="NP28:NQ29"/>
    <mergeCell ref="NR28:NR29"/>
    <mergeCell ref="OP28:OP29"/>
    <mergeCell ref="OQ28:OQ29"/>
    <mergeCell ref="NO38:NO39"/>
    <mergeCell ref="NP38:NQ39"/>
    <mergeCell ref="NR38:NR39"/>
    <mergeCell ref="OP38:OP39"/>
    <mergeCell ref="OQ38:OQ39"/>
    <mergeCell ref="NO40:NO41"/>
    <mergeCell ref="NP40:NQ41"/>
    <mergeCell ref="NR40:NR41"/>
    <mergeCell ref="OP40:OP41"/>
    <mergeCell ref="OQ40:OQ41"/>
    <mergeCell ref="NO34:NO35"/>
    <mergeCell ref="NP34:NQ35"/>
    <mergeCell ref="NR34:NR35"/>
    <mergeCell ref="OP34:OP35"/>
    <mergeCell ref="OQ34:OQ35"/>
    <mergeCell ref="NO36:NO37"/>
    <mergeCell ref="NP36:NQ37"/>
    <mergeCell ref="NR36:NR37"/>
    <mergeCell ref="OP36:OP37"/>
    <mergeCell ref="OQ36:OQ37"/>
    <mergeCell ref="BJ8:BJ9"/>
    <mergeCell ref="BK8:BK9"/>
    <mergeCell ref="BL8:BL9"/>
    <mergeCell ref="BM8:BM9"/>
    <mergeCell ref="BN8:BN9"/>
    <mergeCell ref="BO8:BO9"/>
    <mergeCell ref="E8:E9"/>
    <mergeCell ref="F8:G9"/>
    <mergeCell ref="H8:H9"/>
    <mergeCell ref="AM8:AM9"/>
    <mergeCell ref="AN8:AO9"/>
    <mergeCell ref="AP8:AP9"/>
    <mergeCell ref="AB8:AB9"/>
    <mergeCell ref="AC8:AC9"/>
    <mergeCell ref="AD8:AD9"/>
    <mergeCell ref="AE8:AE9"/>
    <mergeCell ref="AF8:AF9"/>
    <mergeCell ref="AG8:AG9"/>
    <mergeCell ref="DZ8:DZ9"/>
    <mergeCell ref="EA8:EA9"/>
    <mergeCell ref="EB8:EB9"/>
    <mergeCell ref="EC8:EC9"/>
    <mergeCell ref="ED8:ED9"/>
    <mergeCell ref="EE8:EE9"/>
    <mergeCell ref="CU8:CU9"/>
    <mergeCell ref="CV8:CV9"/>
    <mergeCell ref="CW8:CW9"/>
    <mergeCell ref="DC8:DC9"/>
    <mergeCell ref="DD8:DE9"/>
    <mergeCell ref="DF8:DF9"/>
    <mergeCell ref="BU8:BU9"/>
    <mergeCell ref="BV8:BW9"/>
    <mergeCell ref="BX8:BX9"/>
    <mergeCell ref="CR8:CR9"/>
    <mergeCell ref="CS8:CS9"/>
    <mergeCell ref="CT8:CT9"/>
    <mergeCell ref="GP8:GP9"/>
    <mergeCell ref="GQ8:GQ9"/>
    <mergeCell ref="GR8:GR9"/>
    <mergeCell ref="GS8:GS9"/>
    <mergeCell ref="GT8:GT9"/>
    <mergeCell ref="GU8:GU9"/>
    <mergeCell ref="FK8:FK9"/>
    <mergeCell ref="FL8:FL9"/>
    <mergeCell ref="FM8:FM9"/>
    <mergeCell ref="FS8:FS9"/>
    <mergeCell ref="FT8:FU9"/>
    <mergeCell ref="FV8:FV9"/>
    <mergeCell ref="EK8:EK9"/>
    <mergeCell ref="EL8:EM9"/>
    <mergeCell ref="EN8:EN9"/>
    <mergeCell ref="FH8:FH9"/>
    <mergeCell ref="FI8:FI9"/>
    <mergeCell ref="FJ8:FJ9"/>
    <mergeCell ref="JF8:JF9"/>
    <mergeCell ref="JG8:JG9"/>
    <mergeCell ref="JH8:JH9"/>
    <mergeCell ref="JI8:JI9"/>
    <mergeCell ref="JJ8:JJ9"/>
    <mergeCell ref="JK8:JK9"/>
    <mergeCell ref="IA8:IA9"/>
    <mergeCell ref="IB8:IB9"/>
    <mergeCell ref="IC8:IC9"/>
    <mergeCell ref="II8:II9"/>
    <mergeCell ref="IJ8:IK9"/>
    <mergeCell ref="IL8:IL9"/>
    <mergeCell ref="HA8:HA9"/>
    <mergeCell ref="HB8:HC9"/>
    <mergeCell ref="HD8:HD9"/>
    <mergeCell ref="HX8:HX9"/>
    <mergeCell ref="HY8:HY9"/>
    <mergeCell ref="HZ8:HZ9"/>
    <mergeCell ref="LV8:LV9"/>
    <mergeCell ref="LW8:LW9"/>
    <mergeCell ref="LX8:LX9"/>
    <mergeCell ref="LY8:LY9"/>
    <mergeCell ref="LZ8:LZ9"/>
    <mergeCell ref="MA8:MA9"/>
    <mergeCell ref="KQ8:KQ9"/>
    <mergeCell ref="KR8:KR9"/>
    <mergeCell ref="KS8:KS9"/>
    <mergeCell ref="KY8:KY9"/>
    <mergeCell ref="KZ8:LA9"/>
    <mergeCell ref="LB8:LB9"/>
    <mergeCell ref="JQ8:JQ9"/>
    <mergeCell ref="JR8:JS9"/>
    <mergeCell ref="JT8:JT9"/>
    <mergeCell ref="KN8:KN9"/>
    <mergeCell ref="KO8:KO9"/>
    <mergeCell ref="KP8:KP9"/>
    <mergeCell ref="OL8:OL9"/>
    <mergeCell ref="OM8:OM9"/>
    <mergeCell ref="ON8:ON9"/>
    <mergeCell ref="OO8:OO9"/>
    <mergeCell ref="OP8:OP9"/>
    <mergeCell ref="OQ8:OQ9"/>
    <mergeCell ref="NG8:NG9"/>
    <mergeCell ref="NH8:NH9"/>
    <mergeCell ref="NI8:NI9"/>
    <mergeCell ref="NO8:NO9"/>
    <mergeCell ref="NP8:NQ9"/>
    <mergeCell ref="NR8:NR9"/>
    <mergeCell ref="MG8:MG9"/>
    <mergeCell ref="MH8:MI9"/>
    <mergeCell ref="MJ8:MJ9"/>
    <mergeCell ref="ND8:ND9"/>
    <mergeCell ref="NE8:NE9"/>
    <mergeCell ref="NF8:NF9"/>
    <mergeCell ref="EL42:EM43"/>
    <mergeCell ref="EN42:EN43"/>
    <mergeCell ref="FL42:FL43"/>
    <mergeCell ref="BX42:BX43"/>
    <mergeCell ref="CV42:CV43"/>
    <mergeCell ref="CW42:CW43"/>
    <mergeCell ref="DC42:DC43"/>
    <mergeCell ref="DD42:DE43"/>
    <mergeCell ref="DF42:DF43"/>
    <mergeCell ref="AN42:AO43"/>
    <mergeCell ref="AP42:AP43"/>
    <mergeCell ref="BN42:BN43"/>
    <mergeCell ref="BO42:BO43"/>
    <mergeCell ref="BU42:BU43"/>
    <mergeCell ref="BV42:BW43"/>
    <mergeCell ref="E42:E43"/>
    <mergeCell ref="F42:G43"/>
    <mergeCell ref="H42:H43"/>
    <mergeCell ref="AF42:AF43"/>
    <mergeCell ref="AG42:AG43"/>
    <mergeCell ref="AM42:AM43"/>
    <mergeCell ref="OQ42:OQ43"/>
    <mergeCell ref="LZ42:LZ43"/>
    <mergeCell ref="MA42:MA43"/>
    <mergeCell ref="MG42:MG43"/>
    <mergeCell ref="MH42:MI43"/>
    <mergeCell ref="MJ42:MJ43"/>
    <mergeCell ref="NH42:NH43"/>
    <mergeCell ref="JT42:JT43"/>
    <mergeCell ref="KR42:KR43"/>
    <mergeCell ref="KS42:KS43"/>
    <mergeCell ref="KY42:KY43"/>
    <mergeCell ref="KZ42:LA43"/>
    <mergeCell ref="LB42:LB43"/>
    <mergeCell ref="IJ42:IK43"/>
    <mergeCell ref="IL42:IL43"/>
    <mergeCell ref="JJ42:JJ43"/>
    <mergeCell ref="JK42:JK43"/>
    <mergeCell ref="JQ42:JQ43"/>
    <mergeCell ref="JR42:JS43"/>
    <mergeCell ref="AN44:AO45"/>
    <mergeCell ref="AP44:AP45"/>
    <mergeCell ref="BN44:BN45"/>
    <mergeCell ref="BO44:BO45"/>
    <mergeCell ref="BU44:BU45"/>
    <mergeCell ref="BV44:BW45"/>
    <mergeCell ref="E44:E45"/>
    <mergeCell ref="F44:G45"/>
    <mergeCell ref="H44:H45"/>
    <mergeCell ref="AF44:AF45"/>
    <mergeCell ref="AG44:AG45"/>
    <mergeCell ref="AM44:AM45"/>
    <mergeCell ref="NI42:NI43"/>
    <mergeCell ref="NO42:NO43"/>
    <mergeCell ref="NP42:NQ43"/>
    <mergeCell ref="NR42:NR43"/>
    <mergeCell ref="OP42:OP43"/>
    <mergeCell ref="HA42:HA43"/>
    <mergeCell ref="HB42:HC43"/>
    <mergeCell ref="HD42:HD43"/>
    <mergeCell ref="IB42:IB43"/>
    <mergeCell ref="IC42:IC43"/>
    <mergeCell ref="II42:II43"/>
    <mergeCell ref="FM42:FM43"/>
    <mergeCell ref="FS42:FS43"/>
    <mergeCell ref="FT42:FU43"/>
    <mergeCell ref="FV42:FV43"/>
    <mergeCell ref="GT42:GT43"/>
    <mergeCell ref="GU42:GU43"/>
    <mergeCell ref="ED42:ED43"/>
    <mergeCell ref="EE42:EE43"/>
    <mergeCell ref="EK42:EK43"/>
    <mergeCell ref="HD44:HD45"/>
    <mergeCell ref="IB44:IB45"/>
    <mergeCell ref="IC44:IC45"/>
    <mergeCell ref="II44:II45"/>
    <mergeCell ref="FM44:FM45"/>
    <mergeCell ref="FS44:FS45"/>
    <mergeCell ref="FT44:FU45"/>
    <mergeCell ref="FV44:FV45"/>
    <mergeCell ref="GT44:GT45"/>
    <mergeCell ref="GU44:GU45"/>
    <mergeCell ref="ED44:ED45"/>
    <mergeCell ref="EE44:EE45"/>
    <mergeCell ref="EK44:EK45"/>
    <mergeCell ref="EL44:EM45"/>
    <mergeCell ref="EN44:EN45"/>
    <mergeCell ref="FL44:FL45"/>
    <mergeCell ref="BX44:BX45"/>
    <mergeCell ref="CV44:CV45"/>
    <mergeCell ref="CW44:CW45"/>
    <mergeCell ref="DC44:DC45"/>
    <mergeCell ref="DD44:DE45"/>
    <mergeCell ref="DF44:DF45"/>
    <mergeCell ref="E46:E47"/>
    <mergeCell ref="F46:G47"/>
    <mergeCell ref="H46:H47"/>
    <mergeCell ref="AF46:AF47"/>
    <mergeCell ref="AG46:AG47"/>
    <mergeCell ref="AM46:AM47"/>
    <mergeCell ref="NI44:NI45"/>
    <mergeCell ref="NO44:NO45"/>
    <mergeCell ref="NP44:NQ45"/>
    <mergeCell ref="NR44:NR45"/>
    <mergeCell ref="OP44:OP45"/>
    <mergeCell ref="OQ44:OQ45"/>
    <mergeCell ref="LZ44:LZ45"/>
    <mergeCell ref="MA44:MA45"/>
    <mergeCell ref="MG44:MG45"/>
    <mergeCell ref="MH44:MI45"/>
    <mergeCell ref="MJ44:MJ45"/>
    <mergeCell ref="NH44:NH45"/>
    <mergeCell ref="JT44:JT45"/>
    <mergeCell ref="KR44:KR45"/>
    <mergeCell ref="KS44:KS45"/>
    <mergeCell ref="KY44:KY45"/>
    <mergeCell ref="KZ44:LA45"/>
    <mergeCell ref="LB44:LB45"/>
    <mergeCell ref="IJ44:IK45"/>
    <mergeCell ref="IL44:IL45"/>
    <mergeCell ref="JJ44:JJ45"/>
    <mergeCell ref="JK44:JK45"/>
    <mergeCell ref="JQ44:JQ45"/>
    <mergeCell ref="JR44:JS45"/>
    <mergeCell ref="HA44:HA45"/>
    <mergeCell ref="HB44:HC45"/>
    <mergeCell ref="ED46:ED47"/>
    <mergeCell ref="EE46:EE47"/>
    <mergeCell ref="EK46:EK47"/>
    <mergeCell ref="EL46:EM47"/>
    <mergeCell ref="EN46:EN47"/>
    <mergeCell ref="FL46:FL47"/>
    <mergeCell ref="BX46:BX47"/>
    <mergeCell ref="CV46:CV47"/>
    <mergeCell ref="CW46:CW47"/>
    <mergeCell ref="DC46:DC47"/>
    <mergeCell ref="DD46:DE47"/>
    <mergeCell ref="DF46:DF47"/>
    <mergeCell ref="AN46:AO47"/>
    <mergeCell ref="AP46:AP47"/>
    <mergeCell ref="BN46:BN47"/>
    <mergeCell ref="BO46:BO47"/>
    <mergeCell ref="BU46:BU47"/>
    <mergeCell ref="BV46:BW47"/>
    <mergeCell ref="IJ46:IK47"/>
    <mergeCell ref="IL46:IL47"/>
    <mergeCell ref="JJ46:JJ47"/>
    <mergeCell ref="JK46:JK47"/>
    <mergeCell ref="JQ46:JQ47"/>
    <mergeCell ref="JR46:JS47"/>
    <mergeCell ref="HA46:HA47"/>
    <mergeCell ref="HB46:HC47"/>
    <mergeCell ref="HD46:HD47"/>
    <mergeCell ref="IB46:IB47"/>
    <mergeCell ref="IC46:IC47"/>
    <mergeCell ref="II46:II47"/>
    <mergeCell ref="FM46:FM47"/>
    <mergeCell ref="FS46:FS47"/>
    <mergeCell ref="FT46:FU47"/>
    <mergeCell ref="FV46:FV47"/>
    <mergeCell ref="GT46:GT47"/>
    <mergeCell ref="GU46:GU47"/>
    <mergeCell ref="NI46:NI47"/>
    <mergeCell ref="NO46:NO47"/>
    <mergeCell ref="NP46:NQ47"/>
    <mergeCell ref="NR46:NR47"/>
    <mergeCell ref="OP46:OP47"/>
    <mergeCell ref="OQ46:OQ47"/>
    <mergeCell ref="LZ46:LZ47"/>
    <mergeCell ref="MA46:MA47"/>
    <mergeCell ref="MG46:MG47"/>
    <mergeCell ref="MH46:MI47"/>
    <mergeCell ref="MJ46:MJ47"/>
    <mergeCell ref="NH46:NH47"/>
    <mergeCell ref="JT46:JT47"/>
    <mergeCell ref="KR46:KR47"/>
    <mergeCell ref="KS46:KS47"/>
    <mergeCell ref="KY46:KY47"/>
    <mergeCell ref="KZ46:LA47"/>
    <mergeCell ref="LB46:LB47"/>
  </mergeCells>
  <pageMargins left="0.31496062992125984" right="0.11811023622047245" top="0.35433070866141736" bottom="0.35433070866141736" header="0.31496062992125984" footer="0.31496062992125984"/>
  <pageSetup paperSize="9" scale="77" fitToHeight="12" orientation="landscape" horizontalDpi="1200" verticalDpi="1200" r:id="rId1"/>
  <rowBreaks count="12" manualBreakCount="12">
    <brk id="31" min="4" max="32" man="1"/>
    <brk id="1" min="38" max="65" man="1"/>
    <brk id="1" min="72" max="99" man="1"/>
    <brk id="1" min="106" max="133" man="1"/>
    <brk id="1" min="140" max="167" man="1"/>
    <brk id="1" min="174" max="201" man="1"/>
    <brk id="1" min="208" max="235" man="1"/>
    <brk id="1" min="242" max="269" man="1"/>
    <brk id="1" min="276" max="303" man="1"/>
    <brk id="1" min="310" max="337" man="1"/>
    <brk id="1" min="344" max="371" man="1"/>
    <brk id="1" min="378" max="405" man="1"/>
  </rowBreaks>
  <colBreaks count="11" manualBreakCount="11">
    <brk id="33" min="1" max="41" man="1"/>
    <brk id="67" min="1" max="41" man="1"/>
    <brk id="101" min="1" max="41" man="1"/>
    <brk id="136" min="1" max="41" man="1"/>
    <brk id="169" min="1" max="41" man="1"/>
    <brk id="204" min="1" max="41" man="1"/>
    <brk id="238" min="1" max="41" man="1"/>
    <brk id="272" min="1" max="41" man="1"/>
    <brk id="306" min="1" max="41" man="1"/>
    <brk id="340" min="1" max="41" man="1"/>
    <brk id="374" min="1" max="41" man="1"/>
  </colBreaks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16C2D-F1D0-4E0A-981D-7D9E217C0842}">
  <dimension ref="A2:OQ78"/>
  <sheetViews>
    <sheetView showGridLines="0" view="pageBreakPreview" topLeftCell="LH8" zoomScale="60" zoomScaleNormal="85" workbookViewId="0">
      <selection activeCell="NO38" sqref="NO38:NR40"/>
    </sheetView>
  </sheetViews>
  <sheetFormatPr defaultRowHeight="15" outlineLevelCol="1" x14ac:dyDescent="0.25"/>
  <cols>
    <col min="1" max="3" width="9.140625" hidden="1" customWidth="1" outlineLevel="1"/>
    <col min="4" max="4" width="3.42578125" customWidth="1" collapsed="1"/>
    <col min="5" max="5" width="5.7109375" customWidth="1"/>
    <col min="6" max="6" width="10.42578125" customWidth="1"/>
    <col min="7" max="7" width="11.28515625" customWidth="1"/>
    <col min="8" max="8" width="16.7109375" customWidth="1"/>
    <col min="9" max="27" width="4.7109375" customWidth="1"/>
    <col min="28" max="28" width="6.85546875" customWidth="1"/>
    <col min="29" max="29" width="11.5703125" customWidth="1"/>
    <col min="30" max="30" width="7" customWidth="1"/>
    <col min="31" max="31" width="8.140625" customWidth="1"/>
    <col min="32" max="32" width="6.7109375" customWidth="1"/>
    <col min="33" max="33" width="6.28515625" customWidth="1"/>
    <col min="34" max="34" width="1.5703125" customWidth="1"/>
    <col min="35" max="37" width="9.140625" hidden="1" customWidth="1" outlineLevel="1"/>
    <col min="38" max="38" width="4" customWidth="1" collapsed="1"/>
    <col min="39" max="39" width="5.7109375" customWidth="1"/>
    <col min="40" max="40" width="10.42578125" customWidth="1"/>
    <col min="41" max="41" width="11.28515625" customWidth="1"/>
    <col min="42" max="42" width="16.7109375" customWidth="1"/>
    <col min="43" max="61" width="4.7109375" customWidth="1"/>
    <col min="62" max="62" width="6.85546875" customWidth="1"/>
    <col min="63" max="63" width="11.5703125" customWidth="1"/>
    <col min="64" max="64" width="7" customWidth="1"/>
    <col min="65" max="65" width="8.140625" customWidth="1"/>
    <col min="66" max="66" width="6.7109375" customWidth="1"/>
    <col min="67" max="67" width="6.28515625" customWidth="1"/>
    <col min="68" max="68" width="1.5703125" customWidth="1"/>
    <col min="69" max="71" width="9.140625" hidden="1" customWidth="1" outlineLevel="1"/>
    <col min="72" max="72" width="3.7109375" customWidth="1" collapsed="1"/>
    <col min="73" max="73" width="5.7109375" customWidth="1"/>
    <col min="74" max="74" width="10.42578125" customWidth="1"/>
    <col min="75" max="75" width="11.28515625" customWidth="1"/>
    <col min="76" max="76" width="16.7109375" customWidth="1"/>
    <col min="77" max="95" width="4.7109375" customWidth="1"/>
    <col min="96" max="96" width="6.85546875" customWidth="1"/>
    <col min="97" max="97" width="11.5703125" customWidth="1"/>
    <col min="98" max="98" width="7" customWidth="1"/>
    <col min="99" max="99" width="8.140625" customWidth="1"/>
    <col min="100" max="100" width="6.7109375" customWidth="1"/>
    <col min="101" max="101" width="6.28515625" customWidth="1"/>
    <col min="102" max="102" width="1.5703125" customWidth="1"/>
    <col min="103" max="105" width="9.140625" hidden="1" customWidth="1" outlineLevel="1"/>
    <col min="106" max="106" width="3.7109375" customWidth="1" collapsed="1"/>
    <col min="107" max="107" width="5.7109375" customWidth="1"/>
    <col min="108" max="108" width="10.42578125" customWidth="1"/>
    <col min="109" max="109" width="11.28515625" customWidth="1"/>
    <col min="110" max="110" width="16.7109375" customWidth="1"/>
    <col min="111" max="129" width="4.7109375" customWidth="1"/>
    <col min="130" max="130" width="6.85546875" customWidth="1"/>
    <col min="131" max="131" width="11.5703125" customWidth="1"/>
    <col min="132" max="132" width="7" customWidth="1"/>
    <col min="133" max="133" width="8.140625" customWidth="1"/>
    <col min="134" max="134" width="6.7109375" customWidth="1"/>
    <col min="135" max="135" width="6.28515625" customWidth="1"/>
    <col min="136" max="136" width="1.5703125" customWidth="1"/>
    <col min="137" max="139" width="9.140625" hidden="1" customWidth="1" outlineLevel="1"/>
    <col min="140" max="140" width="3.7109375" customWidth="1" collapsed="1"/>
    <col min="141" max="141" width="5.7109375" customWidth="1"/>
    <col min="142" max="142" width="10.42578125" customWidth="1"/>
    <col min="143" max="143" width="11.28515625" customWidth="1"/>
    <col min="144" max="144" width="16.7109375" customWidth="1"/>
    <col min="145" max="163" width="4.7109375" customWidth="1"/>
    <col min="164" max="164" width="6.85546875" customWidth="1"/>
    <col min="165" max="165" width="11.5703125" customWidth="1"/>
    <col min="166" max="166" width="7" customWidth="1"/>
    <col min="167" max="167" width="8.140625" customWidth="1"/>
    <col min="168" max="168" width="6.7109375" customWidth="1"/>
    <col min="169" max="169" width="6.28515625" customWidth="1"/>
    <col min="170" max="170" width="1.5703125" customWidth="1"/>
    <col min="171" max="173" width="9.140625" hidden="1" customWidth="1" outlineLevel="1"/>
    <col min="174" max="174" width="3.7109375" customWidth="1" collapsed="1"/>
    <col min="175" max="175" width="5.7109375" customWidth="1"/>
    <col min="176" max="176" width="10.42578125" customWidth="1"/>
    <col min="177" max="177" width="11.28515625" customWidth="1"/>
    <col min="178" max="178" width="16.7109375" customWidth="1"/>
    <col min="179" max="197" width="4.7109375" customWidth="1"/>
    <col min="198" max="198" width="6.85546875" customWidth="1"/>
    <col min="199" max="199" width="11.5703125" customWidth="1"/>
    <col min="200" max="200" width="7" customWidth="1"/>
    <col min="201" max="201" width="8.140625" customWidth="1"/>
    <col min="202" max="202" width="6.7109375" customWidth="1"/>
    <col min="203" max="203" width="6.28515625" customWidth="1"/>
    <col min="204" max="204" width="1.5703125" customWidth="1"/>
    <col min="205" max="207" width="9.140625" hidden="1" customWidth="1" outlineLevel="1"/>
    <col min="208" max="208" width="3.7109375" customWidth="1" collapsed="1"/>
    <col min="209" max="209" width="5.7109375" customWidth="1"/>
    <col min="210" max="210" width="10.42578125" customWidth="1"/>
    <col min="211" max="211" width="11.28515625" customWidth="1"/>
    <col min="212" max="212" width="16.7109375" customWidth="1"/>
    <col min="213" max="231" width="4.7109375" customWidth="1"/>
    <col min="232" max="232" width="6.85546875" customWidth="1"/>
    <col min="233" max="233" width="11.5703125" customWidth="1"/>
    <col min="234" max="234" width="7" customWidth="1"/>
    <col min="235" max="235" width="8.140625" customWidth="1"/>
    <col min="236" max="236" width="6.7109375" customWidth="1"/>
    <col min="237" max="237" width="6.28515625" customWidth="1"/>
    <col min="238" max="238" width="1.5703125" customWidth="1"/>
    <col min="239" max="241" width="9.140625" hidden="1" customWidth="1" outlineLevel="1"/>
    <col min="242" max="242" width="3.7109375" customWidth="1" collapsed="1"/>
    <col min="243" max="243" width="5.7109375" customWidth="1"/>
    <col min="244" max="244" width="10.42578125" customWidth="1"/>
    <col min="245" max="245" width="11.28515625" customWidth="1"/>
    <col min="246" max="246" width="16.7109375" customWidth="1"/>
    <col min="247" max="265" width="4.7109375" customWidth="1"/>
    <col min="266" max="266" width="6.85546875" customWidth="1"/>
    <col min="267" max="267" width="11.5703125" customWidth="1"/>
    <col min="268" max="268" width="7" customWidth="1"/>
    <col min="269" max="269" width="8.140625" customWidth="1"/>
    <col min="270" max="270" width="6.7109375" customWidth="1"/>
    <col min="271" max="271" width="6.28515625" customWidth="1"/>
    <col min="272" max="272" width="1.5703125" customWidth="1"/>
    <col min="273" max="275" width="9.140625" hidden="1" customWidth="1" outlineLevel="1"/>
    <col min="276" max="276" width="3.7109375" customWidth="1" collapsed="1"/>
    <col min="277" max="277" width="5.7109375" customWidth="1"/>
    <col min="278" max="278" width="10.42578125" customWidth="1"/>
    <col min="279" max="279" width="11.28515625" customWidth="1"/>
    <col min="280" max="280" width="16.7109375" customWidth="1"/>
    <col min="281" max="299" width="4.7109375" customWidth="1"/>
    <col min="300" max="300" width="6.85546875" customWidth="1"/>
    <col min="301" max="301" width="11.5703125" customWidth="1"/>
    <col min="302" max="302" width="7" customWidth="1"/>
    <col min="303" max="303" width="8.140625" customWidth="1"/>
    <col min="304" max="304" width="6.7109375" customWidth="1"/>
    <col min="305" max="305" width="6.28515625" customWidth="1"/>
    <col min="306" max="306" width="1.5703125" customWidth="1"/>
    <col min="307" max="309" width="9.140625" hidden="1" customWidth="1" outlineLevel="1"/>
    <col min="310" max="310" width="3.7109375" customWidth="1" collapsed="1"/>
    <col min="311" max="311" width="5.7109375" customWidth="1"/>
    <col min="312" max="312" width="10.42578125" customWidth="1"/>
    <col min="313" max="313" width="11.28515625" customWidth="1"/>
    <col min="314" max="314" width="16.7109375" customWidth="1"/>
    <col min="315" max="333" width="4.7109375" customWidth="1"/>
    <col min="334" max="334" width="6.85546875" customWidth="1"/>
    <col min="335" max="335" width="11.5703125" customWidth="1"/>
    <col min="336" max="336" width="7" customWidth="1"/>
    <col min="337" max="337" width="8.140625" customWidth="1"/>
    <col min="338" max="338" width="6.7109375" customWidth="1"/>
    <col min="339" max="339" width="6.28515625" customWidth="1"/>
    <col min="340" max="340" width="1.5703125" customWidth="1"/>
    <col min="341" max="343" width="9.140625" hidden="1" customWidth="1" outlineLevel="1"/>
    <col min="344" max="344" width="3.7109375" customWidth="1" collapsed="1"/>
    <col min="345" max="345" width="5.7109375" customWidth="1"/>
    <col min="346" max="346" width="10.42578125" customWidth="1"/>
    <col min="347" max="347" width="11.28515625" customWidth="1"/>
    <col min="348" max="348" width="16.7109375" customWidth="1"/>
    <col min="349" max="367" width="4.7109375" customWidth="1"/>
    <col min="368" max="368" width="6.85546875" customWidth="1"/>
    <col min="369" max="369" width="11.5703125" customWidth="1"/>
    <col min="370" max="370" width="7" customWidth="1"/>
    <col min="371" max="371" width="8.140625" customWidth="1"/>
    <col min="372" max="372" width="6.7109375" customWidth="1"/>
    <col min="373" max="373" width="6.28515625" customWidth="1"/>
    <col min="374" max="374" width="1.5703125" customWidth="1"/>
    <col min="375" max="377" width="9.140625" hidden="1" customWidth="1" outlineLevel="1"/>
    <col min="378" max="378" width="3.7109375" customWidth="1" collapsed="1"/>
    <col min="379" max="379" width="5.7109375" customWidth="1"/>
    <col min="380" max="380" width="10.42578125" customWidth="1"/>
    <col min="381" max="381" width="11.28515625" customWidth="1"/>
    <col min="382" max="382" width="16.7109375" customWidth="1"/>
    <col min="383" max="401" width="4.7109375" customWidth="1"/>
    <col min="402" max="402" width="6.85546875" customWidth="1"/>
    <col min="403" max="403" width="11.5703125" customWidth="1"/>
    <col min="404" max="404" width="7" customWidth="1"/>
    <col min="405" max="405" width="8.140625" customWidth="1"/>
    <col min="406" max="406" width="6.7109375" customWidth="1"/>
    <col min="407" max="407" width="6.28515625" customWidth="1"/>
    <col min="408" max="408" width="1.5703125" customWidth="1"/>
  </cols>
  <sheetData>
    <row r="2" spans="1:407" ht="18.75" x14ac:dyDescent="0.3">
      <c r="E2" s="92" t="s">
        <v>151</v>
      </c>
      <c r="AM2" s="92" t="s">
        <v>151</v>
      </c>
      <c r="BU2" s="92" t="s">
        <v>151</v>
      </c>
      <c r="DC2" s="92" t="s">
        <v>151</v>
      </c>
      <c r="EK2" s="92" t="s">
        <v>151</v>
      </c>
      <c r="FS2" s="92" t="s">
        <v>151</v>
      </c>
      <c r="HA2" s="92" t="s">
        <v>151</v>
      </c>
      <c r="II2" s="92" t="s">
        <v>151</v>
      </c>
      <c r="JQ2" s="92" t="s">
        <v>151</v>
      </c>
      <c r="KY2" s="92" t="s">
        <v>151</v>
      </c>
      <c r="MG2" s="92" t="s">
        <v>151</v>
      </c>
      <c r="NO2" s="92" t="s">
        <v>151</v>
      </c>
    </row>
    <row r="3" spans="1:407" ht="4.5" customHeight="1" x14ac:dyDescent="0.25"/>
    <row r="4" spans="1:407" ht="25.5" customHeight="1" x14ac:dyDescent="0.25">
      <c r="E4" s="80" t="s">
        <v>134</v>
      </c>
      <c r="G4" s="82" t="str">
        <f>Classes!$A$3</f>
        <v>Class 1 Official 12yrs &amp; Under 60cm</v>
      </c>
      <c r="H4" s="81"/>
      <c r="I4" s="82"/>
      <c r="J4" s="82"/>
      <c r="K4" s="82"/>
      <c r="L4" s="82"/>
      <c r="M4" s="82"/>
      <c r="N4" s="80"/>
      <c r="O4" s="80"/>
      <c r="P4" s="80"/>
      <c r="Q4" s="80" t="s">
        <v>135</v>
      </c>
      <c r="R4" s="80"/>
      <c r="S4" s="82" t="str">
        <f>Classes!$J$4</f>
        <v>AM6</v>
      </c>
      <c r="T4" s="82"/>
      <c r="U4" s="82"/>
      <c r="V4" s="82"/>
      <c r="W4" s="82"/>
      <c r="X4" s="82"/>
      <c r="Y4" s="82"/>
      <c r="Z4" s="82"/>
      <c r="AA4" s="80"/>
      <c r="AB4" s="80"/>
      <c r="AC4" s="80" t="s">
        <v>137</v>
      </c>
      <c r="AD4" s="80"/>
      <c r="AE4" s="81" t="s">
        <v>154</v>
      </c>
      <c r="AF4" s="81"/>
      <c r="AG4" s="81"/>
      <c r="AM4" s="80" t="s">
        <v>134</v>
      </c>
      <c r="AO4" s="82" t="str">
        <f>Classes!$A$4</f>
        <v>Class 2 Official 12yrs &amp; Under 70cm</v>
      </c>
      <c r="AP4" s="81"/>
      <c r="AQ4" s="82"/>
      <c r="AR4" s="82"/>
      <c r="AS4" s="82"/>
      <c r="AT4" s="82"/>
      <c r="AU4" s="82"/>
      <c r="AV4" s="80"/>
      <c r="AW4" s="80"/>
      <c r="AX4" s="80"/>
      <c r="AY4" s="80" t="s">
        <v>135</v>
      </c>
      <c r="AZ4" s="80"/>
      <c r="BA4" s="82" t="str">
        <f>Classes!$J$4</f>
        <v>AM6</v>
      </c>
      <c r="BB4" s="82"/>
      <c r="BC4" s="82"/>
      <c r="BD4" s="82"/>
      <c r="BE4" s="82"/>
      <c r="BF4" s="82"/>
      <c r="BG4" s="82"/>
      <c r="BH4" s="82"/>
      <c r="BI4" s="80"/>
      <c r="BJ4" s="80"/>
      <c r="BK4" s="80" t="s">
        <v>137</v>
      </c>
      <c r="BL4" s="80"/>
      <c r="BM4" s="81" t="s">
        <v>154</v>
      </c>
      <c r="BN4" s="81"/>
      <c r="BO4" s="81"/>
      <c r="BU4" s="80" t="s">
        <v>134</v>
      </c>
      <c r="BW4" s="82" t="str">
        <f>Classes!$A$5</f>
        <v>Class 3 Official 12yrs &amp; Under 80cm</v>
      </c>
      <c r="BX4" s="81"/>
      <c r="BY4" s="82"/>
      <c r="BZ4" s="82"/>
      <c r="CA4" s="82"/>
      <c r="CB4" s="82"/>
      <c r="CC4" s="82"/>
      <c r="CD4" s="80"/>
      <c r="CE4" s="80"/>
      <c r="CF4" s="80"/>
      <c r="CG4" s="80" t="s">
        <v>135</v>
      </c>
      <c r="CH4" s="80"/>
      <c r="CI4" s="82" t="str">
        <f>Classes!$J$4</f>
        <v>AM6</v>
      </c>
      <c r="CJ4" s="82"/>
      <c r="CK4" s="82"/>
      <c r="CL4" s="82"/>
      <c r="CM4" s="82"/>
      <c r="CN4" s="82"/>
      <c r="CO4" s="82"/>
      <c r="CP4" s="82"/>
      <c r="CQ4" s="80"/>
      <c r="CR4" s="80"/>
      <c r="CS4" s="80" t="s">
        <v>137</v>
      </c>
      <c r="CT4" s="80"/>
      <c r="CU4" s="81" t="s">
        <v>154</v>
      </c>
      <c r="CV4" s="81"/>
      <c r="CW4" s="81"/>
      <c r="DC4" s="80" t="s">
        <v>134</v>
      </c>
      <c r="DE4" s="82" t="str">
        <f>Classes!$A$6</f>
        <v>Class 4 Official 13 - 26 yrs 70cm</v>
      </c>
      <c r="DF4" s="81"/>
      <c r="DG4" s="82"/>
      <c r="DH4" s="82"/>
      <c r="DI4" s="82"/>
      <c r="DJ4" s="82"/>
      <c r="DK4" s="82"/>
      <c r="DL4" s="80"/>
      <c r="DM4" s="80"/>
      <c r="DN4" s="80"/>
      <c r="DO4" s="80" t="s">
        <v>135</v>
      </c>
      <c r="DP4" s="80"/>
      <c r="DQ4" s="82" t="str">
        <f>Classes!$J$4</f>
        <v>AM6</v>
      </c>
      <c r="DR4" s="82"/>
      <c r="DS4" s="82"/>
      <c r="DT4" s="82"/>
      <c r="DU4" s="82"/>
      <c r="DV4" s="82"/>
      <c r="DW4" s="82"/>
      <c r="DX4" s="82"/>
      <c r="DY4" s="80"/>
      <c r="DZ4" s="80"/>
      <c r="EA4" s="80" t="s">
        <v>137</v>
      </c>
      <c r="EB4" s="80"/>
      <c r="EC4" s="81" t="s">
        <v>154</v>
      </c>
      <c r="ED4" s="81"/>
      <c r="EE4" s="81"/>
      <c r="EK4" s="80" t="s">
        <v>134</v>
      </c>
      <c r="EM4" s="82" t="str">
        <f>Classes!$A$7</f>
        <v>Class 5 Official 13 - 26 yrs 80cm</v>
      </c>
      <c r="EN4" s="81"/>
      <c r="EO4" s="82"/>
      <c r="EP4" s="82"/>
      <c r="EQ4" s="82"/>
      <c r="ER4" s="82"/>
      <c r="ES4" s="82"/>
      <c r="ET4" s="80"/>
      <c r="EU4" s="80"/>
      <c r="EV4" s="80"/>
      <c r="EW4" s="80" t="s">
        <v>135</v>
      </c>
      <c r="EX4" s="80"/>
      <c r="EY4" s="82" t="str">
        <f>Classes!$J$4</f>
        <v>AM6</v>
      </c>
      <c r="EZ4" s="82"/>
      <c r="FA4" s="82"/>
      <c r="FB4" s="82"/>
      <c r="FC4" s="82"/>
      <c r="FD4" s="82"/>
      <c r="FE4" s="82"/>
      <c r="FF4" s="82"/>
      <c r="FG4" s="80"/>
      <c r="FH4" s="80"/>
      <c r="FI4" s="80" t="s">
        <v>137</v>
      </c>
      <c r="FJ4" s="80"/>
      <c r="FK4" s="81" t="s">
        <v>154</v>
      </c>
      <c r="FL4" s="81"/>
      <c r="FM4" s="81"/>
      <c r="FS4" s="80" t="s">
        <v>134</v>
      </c>
      <c r="FU4" s="82" t="str">
        <f>Classes!$A$8</f>
        <v>Class 6 Official 13 - 26 yrs 90cm</v>
      </c>
      <c r="FV4" s="81"/>
      <c r="FW4" s="82"/>
      <c r="FX4" s="82"/>
      <c r="FY4" s="82"/>
      <c r="FZ4" s="82"/>
      <c r="GA4" s="82"/>
      <c r="GB4" s="80"/>
      <c r="GC4" s="80"/>
      <c r="GD4" s="80"/>
      <c r="GE4" s="80" t="s">
        <v>135</v>
      </c>
      <c r="GF4" s="80"/>
      <c r="GG4" s="82" t="str">
        <f>Classes!$J$4</f>
        <v>AM6</v>
      </c>
      <c r="GH4" s="82"/>
      <c r="GI4" s="82"/>
      <c r="GJ4" s="82"/>
      <c r="GK4" s="82"/>
      <c r="GL4" s="82"/>
      <c r="GM4" s="82"/>
      <c r="GN4" s="82"/>
      <c r="GO4" s="80"/>
      <c r="GP4" s="80"/>
      <c r="GQ4" s="80" t="s">
        <v>137</v>
      </c>
      <c r="GR4" s="80"/>
      <c r="GS4" s="81" t="s">
        <v>154</v>
      </c>
      <c r="GT4" s="81"/>
      <c r="GU4" s="81"/>
      <c r="HA4" s="80" t="s">
        <v>134</v>
      </c>
      <c r="HC4" s="82" t="str">
        <f>Classes!$A$9</f>
        <v>Class 7 Official 13 - 26 yrs 100cm</v>
      </c>
      <c r="HD4" s="81"/>
      <c r="HE4" s="82"/>
      <c r="HF4" s="82"/>
      <c r="HG4" s="82"/>
      <c r="HH4" s="82"/>
      <c r="HI4" s="82"/>
      <c r="HJ4" s="80"/>
      <c r="HK4" s="80"/>
      <c r="HL4" s="80"/>
      <c r="HM4" s="80" t="s">
        <v>135</v>
      </c>
      <c r="HN4" s="80"/>
      <c r="HO4" s="82" t="str">
        <f>Classes!$J$4</f>
        <v>AM6</v>
      </c>
      <c r="HP4" s="82"/>
      <c r="HQ4" s="82"/>
      <c r="HR4" s="82"/>
      <c r="HS4" s="82"/>
      <c r="HT4" s="82"/>
      <c r="HU4" s="82"/>
      <c r="HV4" s="82"/>
      <c r="HW4" s="80"/>
      <c r="HX4" s="80"/>
      <c r="HY4" s="80" t="s">
        <v>137</v>
      </c>
      <c r="HZ4" s="80"/>
      <c r="IA4" s="81" t="s">
        <v>154</v>
      </c>
      <c r="IB4" s="81"/>
      <c r="IC4" s="81"/>
      <c r="II4" s="80" t="s">
        <v>134</v>
      </c>
      <c r="IK4" s="82" t="str">
        <f>Classes!$A$10</f>
        <v>Class 8 Official 13 - 26 yrs 110cm</v>
      </c>
      <c r="IL4" s="81"/>
      <c r="IM4" s="82"/>
      <c r="IN4" s="82"/>
      <c r="IO4" s="82"/>
      <c r="IP4" s="82"/>
      <c r="IQ4" s="82"/>
      <c r="IR4" s="80"/>
      <c r="IS4" s="80"/>
      <c r="IT4" s="80"/>
      <c r="IU4" s="80" t="s">
        <v>135</v>
      </c>
      <c r="IV4" s="80"/>
      <c r="IW4" s="82" t="str">
        <f>Classes!$J$4</f>
        <v>AM6</v>
      </c>
      <c r="IX4" s="82"/>
      <c r="IY4" s="82"/>
      <c r="IZ4" s="82"/>
      <c r="JA4" s="82"/>
      <c r="JB4" s="82"/>
      <c r="JC4" s="82"/>
      <c r="JD4" s="82"/>
      <c r="JE4" s="80"/>
      <c r="JF4" s="80"/>
      <c r="JG4" s="80" t="s">
        <v>137</v>
      </c>
      <c r="JH4" s="80"/>
      <c r="JI4" s="81" t="s">
        <v>154</v>
      </c>
      <c r="JJ4" s="81"/>
      <c r="JK4" s="81"/>
      <c r="JQ4" s="80" t="s">
        <v>134</v>
      </c>
      <c r="JS4" s="82" t="str">
        <f>Classes!$A$11</f>
        <v>Class 9 Official 13 - 26 yrs 120cm</v>
      </c>
      <c r="JT4" s="81"/>
      <c r="JU4" s="82"/>
      <c r="JV4" s="82"/>
      <c r="JW4" s="82"/>
      <c r="JX4" s="82"/>
      <c r="JY4" s="82"/>
      <c r="JZ4" s="80"/>
      <c r="KA4" s="80"/>
      <c r="KB4" s="80"/>
      <c r="KC4" s="80" t="s">
        <v>135</v>
      </c>
      <c r="KD4" s="80"/>
      <c r="KE4" s="82" t="str">
        <f>Classes!$J$4</f>
        <v>AM6</v>
      </c>
      <c r="KF4" s="82"/>
      <c r="KG4" s="82"/>
      <c r="KH4" s="82"/>
      <c r="KI4" s="82"/>
      <c r="KJ4" s="82"/>
      <c r="KK4" s="82"/>
      <c r="KL4" s="82"/>
      <c r="KM4" s="80"/>
      <c r="KN4" s="80"/>
      <c r="KO4" s="80" t="s">
        <v>137</v>
      </c>
      <c r="KP4" s="80"/>
      <c r="KQ4" s="81" t="s">
        <v>154</v>
      </c>
      <c r="KR4" s="81"/>
      <c r="KS4" s="81"/>
      <c r="KY4" s="80" t="s">
        <v>134</v>
      </c>
      <c r="LA4" s="82" t="str">
        <f>Classes!$A$12</f>
        <v>Class 10 Unofficial 10yrs &amp; Under 30cm</v>
      </c>
      <c r="LB4" s="81"/>
      <c r="LC4" s="82"/>
      <c r="LD4" s="82"/>
      <c r="LE4" s="82"/>
      <c r="LF4" s="82"/>
      <c r="LG4" s="82"/>
      <c r="LH4" s="80"/>
      <c r="LI4" s="80"/>
      <c r="LJ4" s="80"/>
      <c r="LK4" s="80" t="s">
        <v>135</v>
      </c>
      <c r="LL4" s="80"/>
      <c r="LM4" s="82" t="str">
        <f>Classes!$J$4</f>
        <v>AM6</v>
      </c>
      <c r="LN4" s="82"/>
      <c r="LO4" s="82"/>
      <c r="LP4" s="82"/>
      <c r="LQ4" s="82"/>
      <c r="LR4" s="82"/>
      <c r="LS4" s="82"/>
      <c r="LT4" s="82"/>
      <c r="LU4" s="80"/>
      <c r="LV4" s="80"/>
      <c r="LW4" s="80" t="s">
        <v>137</v>
      </c>
      <c r="LX4" s="80"/>
      <c r="LY4" s="81" t="s">
        <v>154</v>
      </c>
      <c r="LZ4" s="81"/>
      <c r="MA4" s="81"/>
      <c r="MG4" s="80" t="s">
        <v>134</v>
      </c>
      <c r="MI4" s="82" t="str">
        <f>Classes!$A$13</f>
        <v>Class 11 Unofficial 12yrs &amp; Under 50cm</v>
      </c>
      <c r="MJ4" s="81"/>
      <c r="MK4" s="82"/>
      <c r="ML4" s="82"/>
      <c r="MM4" s="82"/>
      <c r="MN4" s="82"/>
      <c r="MO4" s="82"/>
      <c r="MP4" s="80"/>
      <c r="MQ4" s="80"/>
      <c r="MR4" s="80"/>
      <c r="MS4" s="80" t="s">
        <v>135</v>
      </c>
      <c r="MT4" s="80"/>
      <c r="MU4" s="82" t="str">
        <f>Classes!$J$4</f>
        <v>AM6</v>
      </c>
      <c r="MV4" s="82"/>
      <c r="MW4" s="82"/>
      <c r="MX4" s="82"/>
      <c r="MY4" s="82"/>
      <c r="MZ4" s="82"/>
      <c r="NA4" s="82"/>
      <c r="NB4" s="82"/>
      <c r="NC4" s="80"/>
      <c r="ND4" s="80"/>
      <c r="NE4" s="80" t="s">
        <v>137</v>
      </c>
      <c r="NF4" s="80"/>
      <c r="NG4" s="81" t="s">
        <v>154</v>
      </c>
      <c r="NH4" s="81"/>
      <c r="NI4" s="81"/>
      <c r="NO4" s="80" t="s">
        <v>134</v>
      </c>
      <c r="NQ4" s="82" t="str">
        <f>Classes!$A$14</f>
        <v>Class 12 Unofficial 13 - 26 yrs 60cm</v>
      </c>
      <c r="NR4" s="81"/>
      <c r="NS4" s="82"/>
      <c r="NT4" s="82"/>
      <c r="NU4" s="82"/>
      <c r="NV4" s="82"/>
      <c r="NW4" s="82"/>
      <c r="NX4" s="80"/>
      <c r="NY4" s="80"/>
      <c r="NZ4" s="80"/>
      <c r="OA4" s="80" t="s">
        <v>135</v>
      </c>
      <c r="OB4" s="80"/>
      <c r="OC4" s="82" t="str">
        <f>Classes!$J$4</f>
        <v>AM6</v>
      </c>
      <c r="OD4" s="82"/>
      <c r="OE4" s="82"/>
      <c r="OF4" s="82"/>
      <c r="OG4" s="82"/>
      <c r="OH4" s="82"/>
      <c r="OI4" s="82"/>
      <c r="OJ4" s="82"/>
      <c r="OK4" s="80"/>
      <c r="OL4" s="80"/>
      <c r="OM4" s="80" t="s">
        <v>137</v>
      </c>
      <c r="ON4" s="80"/>
      <c r="OO4" s="81" t="s">
        <v>154</v>
      </c>
      <c r="OP4" s="81"/>
      <c r="OQ4" s="81"/>
    </row>
    <row r="5" spans="1:407" ht="25.5" customHeight="1" x14ac:dyDescent="0.25">
      <c r="E5" s="80" t="s">
        <v>145</v>
      </c>
      <c r="G5" s="82"/>
      <c r="H5" s="82"/>
      <c r="I5" s="82"/>
      <c r="J5" s="82"/>
      <c r="K5" s="82"/>
      <c r="L5" s="82"/>
      <c r="M5" s="82"/>
      <c r="N5" s="80"/>
      <c r="O5" s="80"/>
      <c r="P5" s="80"/>
      <c r="Q5" s="80" t="s">
        <v>136</v>
      </c>
      <c r="R5" s="80"/>
      <c r="S5" s="82" t="str">
        <f>Classes!$A$1</f>
        <v>Runcorn</v>
      </c>
      <c r="T5" s="82"/>
      <c r="U5" s="82"/>
      <c r="V5" s="82"/>
      <c r="W5" s="82"/>
      <c r="X5" s="82"/>
      <c r="Y5" s="82"/>
      <c r="Z5" s="82"/>
      <c r="AA5" s="80"/>
      <c r="AB5" s="80"/>
      <c r="AC5" s="80"/>
      <c r="AD5" s="80"/>
      <c r="AE5" s="81" t="s">
        <v>155</v>
      </c>
      <c r="AF5" s="81"/>
      <c r="AG5" s="81"/>
      <c r="AM5" s="80" t="s">
        <v>145</v>
      </c>
      <c r="AO5" s="82"/>
      <c r="AP5" s="82"/>
      <c r="AQ5" s="82"/>
      <c r="AR5" s="82"/>
      <c r="AS5" s="82"/>
      <c r="AT5" s="82"/>
      <c r="AU5" s="82"/>
      <c r="AV5" s="80"/>
      <c r="AW5" s="80"/>
      <c r="AX5" s="80"/>
      <c r="AY5" s="80" t="s">
        <v>136</v>
      </c>
      <c r="AZ5" s="80"/>
      <c r="BA5" s="82" t="str">
        <f>Classes!$A$1</f>
        <v>Runcorn</v>
      </c>
      <c r="BB5" s="82"/>
      <c r="BC5" s="82"/>
      <c r="BD5" s="82"/>
      <c r="BE5" s="82"/>
      <c r="BF5" s="82"/>
      <c r="BG5" s="82"/>
      <c r="BH5" s="82"/>
      <c r="BI5" s="80"/>
      <c r="BJ5" s="80"/>
      <c r="BK5" s="80"/>
      <c r="BL5" s="80"/>
      <c r="BM5" s="81" t="s">
        <v>155</v>
      </c>
      <c r="BN5" s="81"/>
      <c r="BO5" s="81"/>
      <c r="BU5" s="80" t="s">
        <v>145</v>
      </c>
      <c r="BW5" s="82"/>
      <c r="BX5" s="82"/>
      <c r="BY5" s="82"/>
      <c r="BZ5" s="82"/>
      <c r="CA5" s="82"/>
      <c r="CB5" s="82"/>
      <c r="CC5" s="82"/>
      <c r="CD5" s="80"/>
      <c r="CE5" s="80"/>
      <c r="CF5" s="80"/>
      <c r="CG5" s="80" t="s">
        <v>136</v>
      </c>
      <c r="CH5" s="80"/>
      <c r="CI5" s="82" t="str">
        <f>Classes!$A$1</f>
        <v>Runcorn</v>
      </c>
      <c r="CJ5" s="82"/>
      <c r="CK5" s="82"/>
      <c r="CL5" s="82"/>
      <c r="CM5" s="82"/>
      <c r="CN5" s="82"/>
      <c r="CO5" s="82"/>
      <c r="CP5" s="82"/>
      <c r="CQ5" s="80"/>
      <c r="CR5" s="80"/>
      <c r="CS5" s="80"/>
      <c r="CT5" s="80"/>
      <c r="CU5" s="81" t="s">
        <v>155</v>
      </c>
      <c r="CV5" s="81"/>
      <c r="CW5" s="81"/>
      <c r="DC5" s="80" t="s">
        <v>145</v>
      </c>
      <c r="DE5" s="82"/>
      <c r="DF5" s="82"/>
      <c r="DG5" s="82"/>
      <c r="DH5" s="82"/>
      <c r="DI5" s="82"/>
      <c r="DJ5" s="82"/>
      <c r="DK5" s="82"/>
      <c r="DL5" s="80"/>
      <c r="DM5" s="80"/>
      <c r="DN5" s="80"/>
      <c r="DO5" s="80" t="s">
        <v>136</v>
      </c>
      <c r="DP5" s="80"/>
      <c r="DQ5" s="82" t="str">
        <f>Classes!$A$1</f>
        <v>Runcorn</v>
      </c>
      <c r="DR5" s="82"/>
      <c r="DS5" s="82"/>
      <c r="DT5" s="82"/>
      <c r="DU5" s="82"/>
      <c r="DV5" s="82"/>
      <c r="DW5" s="82"/>
      <c r="DX5" s="82"/>
      <c r="DY5" s="80"/>
      <c r="DZ5" s="80"/>
      <c r="EA5" s="80"/>
      <c r="EB5" s="80"/>
      <c r="EC5" s="81" t="s">
        <v>155</v>
      </c>
      <c r="ED5" s="81"/>
      <c r="EE5" s="81"/>
      <c r="EK5" s="80" t="s">
        <v>145</v>
      </c>
      <c r="EM5" s="82"/>
      <c r="EN5" s="82"/>
      <c r="EO5" s="82"/>
      <c r="EP5" s="82"/>
      <c r="EQ5" s="82"/>
      <c r="ER5" s="82"/>
      <c r="ES5" s="82"/>
      <c r="ET5" s="80"/>
      <c r="EU5" s="80"/>
      <c r="EV5" s="80"/>
      <c r="EW5" s="80" t="s">
        <v>136</v>
      </c>
      <c r="EX5" s="80"/>
      <c r="EY5" s="82" t="str">
        <f>Classes!$A$1</f>
        <v>Runcorn</v>
      </c>
      <c r="EZ5" s="82"/>
      <c r="FA5" s="82"/>
      <c r="FB5" s="82"/>
      <c r="FC5" s="82"/>
      <c r="FD5" s="82"/>
      <c r="FE5" s="82"/>
      <c r="FF5" s="82"/>
      <c r="FG5" s="80"/>
      <c r="FH5" s="80"/>
      <c r="FI5" s="80"/>
      <c r="FJ5" s="80"/>
      <c r="FK5" s="81" t="s">
        <v>155</v>
      </c>
      <c r="FL5" s="81"/>
      <c r="FM5" s="81"/>
      <c r="FS5" s="80" t="s">
        <v>145</v>
      </c>
      <c r="FU5" s="82"/>
      <c r="FV5" s="82"/>
      <c r="FW5" s="82"/>
      <c r="FX5" s="82"/>
      <c r="FY5" s="82"/>
      <c r="FZ5" s="82"/>
      <c r="GA5" s="82"/>
      <c r="GB5" s="80"/>
      <c r="GC5" s="80"/>
      <c r="GD5" s="80"/>
      <c r="GE5" s="80" t="s">
        <v>136</v>
      </c>
      <c r="GF5" s="80"/>
      <c r="GG5" s="82" t="str">
        <f>Classes!$A$1</f>
        <v>Runcorn</v>
      </c>
      <c r="GH5" s="82"/>
      <c r="GI5" s="82"/>
      <c r="GJ5" s="82"/>
      <c r="GK5" s="82"/>
      <c r="GL5" s="82"/>
      <c r="GM5" s="82"/>
      <c r="GN5" s="82"/>
      <c r="GO5" s="80"/>
      <c r="GP5" s="80"/>
      <c r="GQ5" s="80"/>
      <c r="GR5" s="80"/>
      <c r="GS5" s="81" t="s">
        <v>155</v>
      </c>
      <c r="GT5" s="81"/>
      <c r="GU5" s="81"/>
      <c r="HA5" s="80" t="s">
        <v>145</v>
      </c>
      <c r="HC5" s="82"/>
      <c r="HD5" s="82"/>
      <c r="HE5" s="82"/>
      <c r="HF5" s="82"/>
      <c r="HG5" s="82"/>
      <c r="HH5" s="82"/>
      <c r="HI5" s="82"/>
      <c r="HJ5" s="80"/>
      <c r="HK5" s="80"/>
      <c r="HL5" s="80"/>
      <c r="HM5" s="80" t="s">
        <v>136</v>
      </c>
      <c r="HN5" s="80"/>
      <c r="HO5" s="82" t="str">
        <f>Classes!$A$1</f>
        <v>Runcorn</v>
      </c>
      <c r="HP5" s="82"/>
      <c r="HQ5" s="82"/>
      <c r="HR5" s="82"/>
      <c r="HS5" s="82"/>
      <c r="HT5" s="82"/>
      <c r="HU5" s="82"/>
      <c r="HV5" s="82"/>
      <c r="HW5" s="80"/>
      <c r="HX5" s="80"/>
      <c r="HY5" s="80"/>
      <c r="HZ5" s="80"/>
      <c r="IA5" s="81" t="s">
        <v>155</v>
      </c>
      <c r="IB5" s="81"/>
      <c r="IC5" s="81"/>
      <c r="II5" s="80" t="s">
        <v>145</v>
      </c>
      <c r="IK5" s="82"/>
      <c r="IL5" s="82"/>
      <c r="IM5" s="82"/>
      <c r="IN5" s="82"/>
      <c r="IO5" s="82"/>
      <c r="IP5" s="82"/>
      <c r="IQ5" s="82"/>
      <c r="IR5" s="80"/>
      <c r="IS5" s="80"/>
      <c r="IT5" s="80"/>
      <c r="IU5" s="80" t="s">
        <v>136</v>
      </c>
      <c r="IV5" s="80"/>
      <c r="IW5" s="82" t="str">
        <f>Classes!$A$1</f>
        <v>Runcorn</v>
      </c>
      <c r="IX5" s="82"/>
      <c r="IY5" s="82"/>
      <c r="IZ5" s="82"/>
      <c r="JA5" s="82"/>
      <c r="JB5" s="82"/>
      <c r="JC5" s="82"/>
      <c r="JD5" s="82"/>
      <c r="JE5" s="80"/>
      <c r="JF5" s="80"/>
      <c r="JG5" s="80"/>
      <c r="JH5" s="80"/>
      <c r="JI5" s="81" t="s">
        <v>155</v>
      </c>
      <c r="JJ5" s="81"/>
      <c r="JK5" s="81"/>
      <c r="JQ5" s="80" t="s">
        <v>145</v>
      </c>
      <c r="JS5" s="82"/>
      <c r="JT5" s="82"/>
      <c r="JU5" s="82"/>
      <c r="JV5" s="82"/>
      <c r="JW5" s="82"/>
      <c r="JX5" s="82"/>
      <c r="JY5" s="82"/>
      <c r="JZ5" s="80"/>
      <c r="KA5" s="80"/>
      <c r="KB5" s="80"/>
      <c r="KC5" s="80" t="s">
        <v>136</v>
      </c>
      <c r="KD5" s="80"/>
      <c r="KE5" s="82" t="str">
        <f>Classes!$A$1</f>
        <v>Runcorn</v>
      </c>
      <c r="KF5" s="82"/>
      <c r="KG5" s="82"/>
      <c r="KH5" s="82"/>
      <c r="KI5" s="82"/>
      <c r="KJ5" s="82"/>
      <c r="KK5" s="82"/>
      <c r="KL5" s="82"/>
      <c r="KM5" s="80"/>
      <c r="KN5" s="80"/>
      <c r="KO5" s="80"/>
      <c r="KP5" s="80"/>
      <c r="KQ5" s="81" t="s">
        <v>155</v>
      </c>
      <c r="KR5" s="81"/>
      <c r="KS5" s="81"/>
      <c r="KY5" s="80" t="s">
        <v>145</v>
      </c>
      <c r="LA5" s="82"/>
      <c r="LB5" s="82"/>
      <c r="LC5" s="82"/>
      <c r="LD5" s="82"/>
      <c r="LE5" s="82"/>
      <c r="LF5" s="82"/>
      <c r="LG5" s="82"/>
      <c r="LH5" s="80"/>
      <c r="LI5" s="80"/>
      <c r="LJ5" s="80"/>
      <c r="LK5" s="80" t="s">
        <v>136</v>
      </c>
      <c r="LL5" s="80"/>
      <c r="LM5" s="82" t="str">
        <f>Classes!$A$1</f>
        <v>Runcorn</v>
      </c>
      <c r="LN5" s="82"/>
      <c r="LO5" s="82"/>
      <c r="LP5" s="82"/>
      <c r="LQ5" s="82"/>
      <c r="LR5" s="82"/>
      <c r="LS5" s="82"/>
      <c r="LT5" s="82"/>
      <c r="LU5" s="80"/>
      <c r="LV5" s="80"/>
      <c r="LW5" s="80"/>
      <c r="LX5" s="80"/>
      <c r="LY5" s="81" t="s">
        <v>155</v>
      </c>
      <c r="LZ5" s="81"/>
      <c r="MA5" s="81"/>
      <c r="MG5" s="80" t="s">
        <v>145</v>
      </c>
      <c r="MI5" s="82"/>
      <c r="MJ5" s="82"/>
      <c r="MK5" s="82"/>
      <c r="ML5" s="82"/>
      <c r="MM5" s="82"/>
      <c r="MN5" s="82"/>
      <c r="MO5" s="82"/>
      <c r="MP5" s="80"/>
      <c r="MQ5" s="80"/>
      <c r="MR5" s="80"/>
      <c r="MS5" s="80" t="s">
        <v>136</v>
      </c>
      <c r="MT5" s="80"/>
      <c r="MU5" s="82" t="str">
        <f>Classes!$A$1</f>
        <v>Runcorn</v>
      </c>
      <c r="MV5" s="82"/>
      <c r="MW5" s="82"/>
      <c r="MX5" s="82"/>
      <c r="MY5" s="82"/>
      <c r="MZ5" s="82"/>
      <c r="NA5" s="82"/>
      <c r="NB5" s="82"/>
      <c r="NC5" s="80"/>
      <c r="ND5" s="80"/>
      <c r="NE5" s="80"/>
      <c r="NF5" s="80"/>
      <c r="NG5" s="81" t="s">
        <v>155</v>
      </c>
      <c r="NH5" s="81"/>
      <c r="NI5" s="81"/>
      <c r="NO5" s="80" t="s">
        <v>145</v>
      </c>
      <c r="NQ5" s="82"/>
      <c r="NR5" s="82"/>
      <c r="NS5" s="82"/>
      <c r="NT5" s="82"/>
      <c r="NU5" s="82"/>
      <c r="NV5" s="82"/>
      <c r="NW5" s="82"/>
      <c r="NX5" s="80"/>
      <c r="NY5" s="80"/>
      <c r="NZ5" s="80"/>
      <c r="OA5" s="80" t="s">
        <v>136</v>
      </c>
      <c r="OB5" s="80"/>
      <c r="OC5" s="82" t="str">
        <f>Classes!$A$1</f>
        <v>Runcorn</v>
      </c>
      <c r="OD5" s="82"/>
      <c r="OE5" s="82"/>
      <c r="OF5" s="82"/>
      <c r="OG5" s="82"/>
      <c r="OH5" s="82"/>
      <c r="OI5" s="82"/>
      <c r="OJ5" s="82"/>
      <c r="OK5" s="80"/>
      <c r="OL5" s="80"/>
      <c r="OM5" s="80"/>
      <c r="ON5" s="80"/>
      <c r="OO5" s="81" t="s">
        <v>155</v>
      </c>
      <c r="OP5" s="81"/>
      <c r="OQ5" s="81"/>
    </row>
    <row r="6" spans="1:407" ht="21" customHeight="1" thickBot="1" x14ac:dyDescent="0.3">
      <c r="AE6" s="81" t="s">
        <v>156</v>
      </c>
      <c r="AF6" s="81"/>
      <c r="AG6" s="81"/>
      <c r="BM6" s="81" t="s">
        <v>156</v>
      </c>
      <c r="BN6" s="81"/>
      <c r="BO6" s="81"/>
      <c r="CU6" s="81" t="s">
        <v>156</v>
      </c>
      <c r="CV6" s="81"/>
      <c r="CW6" s="81"/>
      <c r="EC6" s="81" t="s">
        <v>156</v>
      </c>
      <c r="ED6" s="81"/>
      <c r="EE6" s="81"/>
      <c r="FK6" s="81" t="s">
        <v>156</v>
      </c>
      <c r="FL6" s="81"/>
      <c r="FM6" s="81"/>
      <c r="GS6" s="81" t="s">
        <v>156</v>
      </c>
      <c r="GT6" s="81"/>
      <c r="GU6" s="81"/>
      <c r="IA6" s="81" t="s">
        <v>156</v>
      </c>
      <c r="IB6" s="81"/>
      <c r="IC6" s="81"/>
      <c r="JI6" s="81" t="s">
        <v>156</v>
      </c>
      <c r="JJ6" s="81"/>
      <c r="JK6" s="81"/>
      <c r="KQ6" s="81" t="s">
        <v>156</v>
      </c>
      <c r="KR6" s="81"/>
      <c r="KS6" s="81"/>
      <c r="LY6" s="81" t="s">
        <v>156</v>
      </c>
      <c r="LZ6" s="81"/>
      <c r="MA6" s="81"/>
      <c r="NG6" s="81" t="s">
        <v>156</v>
      </c>
      <c r="NH6" s="81"/>
      <c r="NI6" s="81"/>
      <c r="OO6" s="81" t="s">
        <v>156</v>
      </c>
      <c r="OP6" s="81"/>
      <c r="OQ6" s="81"/>
    </row>
    <row r="7" spans="1:407" ht="15.75" thickBot="1" x14ac:dyDescent="0.3">
      <c r="I7" s="86" t="s">
        <v>140</v>
      </c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8"/>
      <c r="AQ7" s="86" t="s">
        <v>140</v>
      </c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8"/>
      <c r="BY7" s="86" t="s">
        <v>140</v>
      </c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8"/>
      <c r="DG7" s="86" t="s">
        <v>140</v>
      </c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8"/>
      <c r="EO7" s="86" t="s">
        <v>140</v>
      </c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8"/>
      <c r="FW7" s="86" t="s">
        <v>140</v>
      </c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8"/>
      <c r="HE7" s="86" t="s">
        <v>140</v>
      </c>
      <c r="HF7" s="87"/>
      <c r="HG7" s="87"/>
      <c r="HH7" s="87"/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7"/>
      <c r="HU7" s="87"/>
      <c r="HV7" s="87"/>
      <c r="HW7" s="88"/>
      <c r="IM7" s="86" t="s">
        <v>140</v>
      </c>
      <c r="IN7" s="87"/>
      <c r="IO7" s="87"/>
      <c r="IP7" s="87"/>
      <c r="IQ7" s="87"/>
      <c r="IR7" s="87"/>
      <c r="IS7" s="87"/>
      <c r="IT7" s="87"/>
      <c r="IU7" s="87"/>
      <c r="IV7" s="87"/>
      <c r="IW7" s="87"/>
      <c r="IX7" s="87"/>
      <c r="IY7" s="87"/>
      <c r="IZ7" s="87"/>
      <c r="JA7" s="87"/>
      <c r="JB7" s="87"/>
      <c r="JC7" s="87"/>
      <c r="JD7" s="87"/>
      <c r="JE7" s="88"/>
      <c r="JU7" s="86" t="s">
        <v>140</v>
      </c>
      <c r="JV7" s="87"/>
      <c r="JW7" s="87"/>
      <c r="JX7" s="87"/>
      <c r="JY7" s="87"/>
      <c r="JZ7" s="87"/>
      <c r="KA7" s="87"/>
      <c r="KB7" s="87"/>
      <c r="KC7" s="87"/>
      <c r="KD7" s="87"/>
      <c r="KE7" s="87"/>
      <c r="KF7" s="87"/>
      <c r="KG7" s="87"/>
      <c r="KH7" s="87"/>
      <c r="KI7" s="87"/>
      <c r="KJ7" s="87"/>
      <c r="KK7" s="87"/>
      <c r="KL7" s="87"/>
      <c r="KM7" s="88"/>
      <c r="LC7" s="86" t="s">
        <v>140</v>
      </c>
      <c r="LD7" s="87"/>
      <c r="LE7" s="87"/>
      <c r="LF7" s="87"/>
      <c r="LG7" s="87"/>
      <c r="LH7" s="87"/>
      <c r="LI7" s="87"/>
      <c r="LJ7" s="87"/>
      <c r="LK7" s="87"/>
      <c r="LL7" s="87"/>
      <c r="LM7" s="87"/>
      <c r="LN7" s="87"/>
      <c r="LO7" s="87"/>
      <c r="LP7" s="87"/>
      <c r="LQ7" s="87"/>
      <c r="LR7" s="87"/>
      <c r="LS7" s="87"/>
      <c r="LT7" s="87"/>
      <c r="LU7" s="88"/>
      <c r="MK7" s="86" t="s">
        <v>140</v>
      </c>
      <c r="ML7" s="87"/>
      <c r="MM7" s="87"/>
      <c r="MN7" s="87"/>
      <c r="MO7" s="87"/>
      <c r="MP7" s="87"/>
      <c r="MQ7" s="87"/>
      <c r="MR7" s="87"/>
      <c r="MS7" s="87"/>
      <c r="MT7" s="87"/>
      <c r="MU7" s="87"/>
      <c r="MV7" s="87"/>
      <c r="MW7" s="87"/>
      <c r="MX7" s="87"/>
      <c r="MY7" s="87"/>
      <c r="MZ7" s="87"/>
      <c r="NA7" s="87"/>
      <c r="NB7" s="87"/>
      <c r="NC7" s="88"/>
      <c r="NS7" s="86" t="s">
        <v>140</v>
      </c>
      <c r="NT7" s="87"/>
      <c r="NU7" s="87"/>
      <c r="NV7" s="87"/>
      <c r="NW7" s="87"/>
      <c r="NX7" s="87"/>
      <c r="NY7" s="87"/>
      <c r="NZ7" s="87"/>
      <c r="OA7" s="87"/>
      <c r="OB7" s="87"/>
      <c r="OC7" s="87"/>
      <c r="OD7" s="87"/>
      <c r="OE7" s="87"/>
      <c r="OF7" s="87"/>
      <c r="OG7" s="87"/>
      <c r="OH7" s="87"/>
      <c r="OI7" s="87"/>
      <c r="OJ7" s="87"/>
      <c r="OK7" s="88"/>
    </row>
    <row r="8" spans="1:407" ht="21" customHeight="1" x14ac:dyDescent="0.25">
      <c r="E8" s="204" t="s">
        <v>138</v>
      </c>
      <c r="F8" s="206" t="s">
        <v>139</v>
      </c>
      <c r="G8" s="207"/>
      <c r="H8" s="210" t="s">
        <v>8</v>
      </c>
      <c r="I8" s="115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7"/>
      <c r="AB8" s="196" t="s">
        <v>141</v>
      </c>
      <c r="AC8" s="198" t="s">
        <v>142</v>
      </c>
      <c r="AD8" s="200" t="s">
        <v>143</v>
      </c>
      <c r="AE8" s="202" t="s">
        <v>144</v>
      </c>
      <c r="AF8" s="202" t="s">
        <v>147</v>
      </c>
      <c r="AG8" s="202" t="s">
        <v>146</v>
      </c>
      <c r="AM8" s="204" t="s">
        <v>138</v>
      </c>
      <c r="AN8" s="206" t="s">
        <v>139</v>
      </c>
      <c r="AO8" s="207"/>
      <c r="AP8" s="210" t="s">
        <v>8</v>
      </c>
      <c r="AQ8" s="115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7"/>
      <c r="BJ8" s="196" t="s">
        <v>141</v>
      </c>
      <c r="BK8" s="198" t="s">
        <v>142</v>
      </c>
      <c r="BL8" s="200" t="s">
        <v>143</v>
      </c>
      <c r="BM8" s="202" t="s">
        <v>144</v>
      </c>
      <c r="BN8" s="202" t="s">
        <v>147</v>
      </c>
      <c r="BO8" s="202" t="s">
        <v>146</v>
      </c>
      <c r="BU8" s="204" t="s">
        <v>138</v>
      </c>
      <c r="BV8" s="206" t="s">
        <v>139</v>
      </c>
      <c r="BW8" s="207"/>
      <c r="BX8" s="210" t="s">
        <v>8</v>
      </c>
      <c r="BY8" s="115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7"/>
      <c r="CR8" s="196" t="s">
        <v>141</v>
      </c>
      <c r="CS8" s="198" t="s">
        <v>142</v>
      </c>
      <c r="CT8" s="200" t="s">
        <v>143</v>
      </c>
      <c r="CU8" s="202" t="s">
        <v>144</v>
      </c>
      <c r="CV8" s="202" t="s">
        <v>147</v>
      </c>
      <c r="CW8" s="202" t="s">
        <v>146</v>
      </c>
      <c r="DC8" s="204" t="s">
        <v>138</v>
      </c>
      <c r="DD8" s="206" t="s">
        <v>139</v>
      </c>
      <c r="DE8" s="207"/>
      <c r="DF8" s="210" t="s">
        <v>8</v>
      </c>
      <c r="DG8" s="115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7"/>
      <c r="DZ8" s="196" t="s">
        <v>141</v>
      </c>
      <c r="EA8" s="198" t="s">
        <v>142</v>
      </c>
      <c r="EB8" s="200" t="s">
        <v>143</v>
      </c>
      <c r="EC8" s="202" t="s">
        <v>144</v>
      </c>
      <c r="ED8" s="202" t="s">
        <v>147</v>
      </c>
      <c r="EE8" s="202" t="s">
        <v>146</v>
      </c>
      <c r="EK8" s="204" t="s">
        <v>138</v>
      </c>
      <c r="EL8" s="206" t="s">
        <v>139</v>
      </c>
      <c r="EM8" s="207"/>
      <c r="EN8" s="210" t="s">
        <v>8</v>
      </c>
      <c r="EO8" s="115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7"/>
      <c r="FH8" s="196" t="s">
        <v>141</v>
      </c>
      <c r="FI8" s="198" t="s">
        <v>142</v>
      </c>
      <c r="FJ8" s="200" t="s">
        <v>143</v>
      </c>
      <c r="FK8" s="202" t="s">
        <v>144</v>
      </c>
      <c r="FL8" s="202" t="s">
        <v>147</v>
      </c>
      <c r="FM8" s="202" t="s">
        <v>146</v>
      </c>
      <c r="FS8" s="204" t="s">
        <v>138</v>
      </c>
      <c r="FT8" s="206" t="s">
        <v>139</v>
      </c>
      <c r="FU8" s="207"/>
      <c r="FV8" s="210" t="s">
        <v>8</v>
      </c>
      <c r="FW8" s="115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7"/>
      <c r="GP8" s="196" t="s">
        <v>141</v>
      </c>
      <c r="GQ8" s="198" t="s">
        <v>142</v>
      </c>
      <c r="GR8" s="200" t="s">
        <v>143</v>
      </c>
      <c r="GS8" s="202" t="s">
        <v>144</v>
      </c>
      <c r="GT8" s="202" t="s">
        <v>147</v>
      </c>
      <c r="GU8" s="202" t="s">
        <v>146</v>
      </c>
      <c r="HA8" s="204" t="s">
        <v>138</v>
      </c>
      <c r="HB8" s="206" t="s">
        <v>139</v>
      </c>
      <c r="HC8" s="207"/>
      <c r="HD8" s="210" t="s">
        <v>8</v>
      </c>
      <c r="HE8" s="115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7"/>
      <c r="HX8" s="196" t="s">
        <v>141</v>
      </c>
      <c r="HY8" s="198" t="s">
        <v>142</v>
      </c>
      <c r="HZ8" s="200" t="s">
        <v>143</v>
      </c>
      <c r="IA8" s="202" t="s">
        <v>144</v>
      </c>
      <c r="IB8" s="202" t="s">
        <v>147</v>
      </c>
      <c r="IC8" s="202" t="s">
        <v>146</v>
      </c>
      <c r="II8" s="204" t="s">
        <v>138</v>
      </c>
      <c r="IJ8" s="206" t="s">
        <v>139</v>
      </c>
      <c r="IK8" s="207"/>
      <c r="IL8" s="210" t="s">
        <v>8</v>
      </c>
      <c r="IM8" s="115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7"/>
      <c r="JF8" s="196" t="s">
        <v>141</v>
      </c>
      <c r="JG8" s="198" t="s">
        <v>142</v>
      </c>
      <c r="JH8" s="200" t="s">
        <v>143</v>
      </c>
      <c r="JI8" s="202" t="s">
        <v>144</v>
      </c>
      <c r="JJ8" s="202" t="s">
        <v>147</v>
      </c>
      <c r="JK8" s="202" t="s">
        <v>146</v>
      </c>
      <c r="JQ8" s="204" t="s">
        <v>138</v>
      </c>
      <c r="JR8" s="206" t="s">
        <v>139</v>
      </c>
      <c r="JS8" s="207"/>
      <c r="JT8" s="210" t="s">
        <v>8</v>
      </c>
      <c r="JU8" s="115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7"/>
      <c r="KN8" s="196" t="s">
        <v>141</v>
      </c>
      <c r="KO8" s="198" t="s">
        <v>142</v>
      </c>
      <c r="KP8" s="200" t="s">
        <v>143</v>
      </c>
      <c r="KQ8" s="202" t="s">
        <v>144</v>
      </c>
      <c r="KR8" s="202" t="s">
        <v>147</v>
      </c>
      <c r="KS8" s="202" t="s">
        <v>146</v>
      </c>
      <c r="KY8" s="204" t="s">
        <v>138</v>
      </c>
      <c r="KZ8" s="206" t="s">
        <v>139</v>
      </c>
      <c r="LA8" s="207"/>
      <c r="LB8" s="210" t="s">
        <v>8</v>
      </c>
      <c r="LC8" s="115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7"/>
      <c r="LV8" s="196" t="s">
        <v>141</v>
      </c>
      <c r="LW8" s="198" t="s">
        <v>142</v>
      </c>
      <c r="LX8" s="200" t="s">
        <v>143</v>
      </c>
      <c r="LY8" s="202" t="s">
        <v>144</v>
      </c>
      <c r="LZ8" s="202" t="s">
        <v>147</v>
      </c>
      <c r="MA8" s="202" t="s">
        <v>146</v>
      </c>
      <c r="MG8" s="204" t="s">
        <v>138</v>
      </c>
      <c r="MH8" s="206" t="s">
        <v>139</v>
      </c>
      <c r="MI8" s="207"/>
      <c r="MJ8" s="210" t="s">
        <v>8</v>
      </c>
      <c r="MK8" s="115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7"/>
      <c r="ND8" s="196" t="s">
        <v>141</v>
      </c>
      <c r="NE8" s="198" t="s">
        <v>142</v>
      </c>
      <c r="NF8" s="200" t="s">
        <v>143</v>
      </c>
      <c r="NG8" s="202" t="s">
        <v>144</v>
      </c>
      <c r="NH8" s="202" t="s">
        <v>147</v>
      </c>
      <c r="NI8" s="202" t="s">
        <v>146</v>
      </c>
      <c r="NO8" s="204" t="s">
        <v>138</v>
      </c>
      <c r="NP8" s="206" t="s">
        <v>139</v>
      </c>
      <c r="NQ8" s="207"/>
      <c r="NR8" s="210" t="s">
        <v>8</v>
      </c>
      <c r="NS8" s="115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7"/>
      <c r="OL8" s="196" t="s">
        <v>141</v>
      </c>
      <c r="OM8" s="198" t="s">
        <v>142</v>
      </c>
      <c r="ON8" s="200" t="s">
        <v>143</v>
      </c>
      <c r="OO8" s="202" t="s">
        <v>144</v>
      </c>
      <c r="OP8" s="202" t="s">
        <v>147</v>
      </c>
      <c r="OQ8" s="202" t="s">
        <v>146</v>
      </c>
    </row>
    <row r="9" spans="1:407" ht="21" customHeight="1" x14ac:dyDescent="0.25">
      <c r="E9" s="225"/>
      <c r="F9" s="226"/>
      <c r="G9" s="227"/>
      <c r="H9" s="228"/>
      <c r="I9" s="134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6"/>
      <c r="AB9" s="221"/>
      <c r="AC9" s="222"/>
      <c r="AD9" s="223"/>
      <c r="AE9" s="224"/>
      <c r="AF9" s="224"/>
      <c r="AG9" s="224"/>
      <c r="AM9" s="225"/>
      <c r="AN9" s="226"/>
      <c r="AO9" s="227"/>
      <c r="AP9" s="228"/>
      <c r="AQ9" s="134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6"/>
      <c r="BJ9" s="221"/>
      <c r="BK9" s="222"/>
      <c r="BL9" s="223"/>
      <c r="BM9" s="224"/>
      <c r="BN9" s="224"/>
      <c r="BO9" s="224"/>
      <c r="BU9" s="225"/>
      <c r="BV9" s="226"/>
      <c r="BW9" s="227"/>
      <c r="BX9" s="228"/>
      <c r="BY9" s="134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6"/>
      <c r="CR9" s="221"/>
      <c r="CS9" s="222"/>
      <c r="CT9" s="223"/>
      <c r="CU9" s="224"/>
      <c r="CV9" s="224"/>
      <c r="CW9" s="224"/>
      <c r="DC9" s="225"/>
      <c r="DD9" s="226"/>
      <c r="DE9" s="227"/>
      <c r="DF9" s="228"/>
      <c r="DG9" s="134"/>
      <c r="DH9" s="135"/>
      <c r="DI9" s="135"/>
      <c r="DJ9" s="135"/>
      <c r="DK9" s="135"/>
      <c r="DL9" s="135"/>
      <c r="DM9" s="135"/>
      <c r="DN9" s="135"/>
      <c r="DO9" s="135"/>
      <c r="DP9" s="135"/>
      <c r="DQ9" s="135"/>
      <c r="DR9" s="135"/>
      <c r="DS9" s="135"/>
      <c r="DT9" s="135"/>
      <c r="DU9" s="135"/>
      <c r="DV9" s="135"/>
      <c r="DW9" s="135"/>
      <c r="DX9" s="135"/>
      <c r="DY9" s="136"/>
      <c r="DZ9" s="221"/>
      <c r="EA9" s="222"/>
      <c r="EB9" s="223"/>
      <c r="EC9" s="224"/>
      <c r="ED9" s="224"/>
      <c r="EE9" s="224"/>
      <c r="EK9" s="225"/>
      <c r="EL9" s="226"/>
      <c r="EM9" s="227"/>
      <c r="EN9" s="228"/>
      <c r="EO9" s="134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6"/>
      <c r="FH9" s="221"/>
      <c r="FI9" s="222"/>
      <c r="FJ9" s="223"/>
      <c r="FK9" s="224"/>
      <c r="FL9" s="224"/>
      <c r="FM9" s="224"/>
      <c r="FS9" s="225"/>
      <c r="FT9" s="226"/>
      <c r="FU9" s="227"/>
      <c r="FV9" s="228"/>
      <c r="FW9" s="134"/>
      <c r="FX9" s="135"/>
      <c r="FY9" s="135"/>
      <c r="FZ9" s="135"/>
      <c r="GA9" s="135"/>
      <c r="GB9" s="135"/>
      <c r="GC9" s="135"/>
      <c r="GD9" s="135"/>
      <c r="GE9" s="135"/>
      <c r="GF9" s="135"/>
      <c r="GG9" s="135"/>
      <c r="GH9" s="135"/>
      <c r="GI9" s="135"/>
      <c r="GJ9" s="135"/>
      <c r="GK9" s="135"/>
      <c r="GL9" s="135"/>
      <c r="GM9" s="135"/>
      <c r="GN9" s="135"/>
      <c r="GO9" s="136"/>
      <c r="GP9" s="221"/>
      <c r="GQ9" s="222"/>
      <c r="GR9" s="223"/>
      <c r="GS9" s="224"/>
      <c r="GT9" s="224"/>
      <c r="GU9" s="224"/>
      <c r="HA9" s="225"/>
      <c r="HB9" s="226"/>
      <c r="HC9" s="227"/>
      <c r="HD9" s="228"/>
      <c r="HE9" s="134"/>
      <c r="HF9" s="135"/>
      <c r="HG9" s="135"/>
      <c r="HH9" s="135"/>
      <c r="HI9" s="135"/>
      <c r="HJ9" s="135"/>
      <c r="HK9" s="135"/>
      <c r="HL9" s="135"/>
      <c r="HM9" s="135"/>
      <c r="HN9" s="135"/>
      <c r="HO9" s="135"/>
      <c r="HP9" s="135"/>
      <c r="HQ9" s="135"/>
      <c r="HR9" s="135"/>
      <c r="HS9" s="135"/>
      <c r="HT9" s="135"/>
      <c r="HU9" s="135"/>
      <c r="HV9" s="135"/>
      <c r="HW9" s="136"/>
      <c r="HX9" s="221"/>
      <c r="HY9" s="222"/>
      <c r="HZ9" s="223"/>
      <c r="IA9" s="224"/>
      <c r="IB9" s="224"/>
      <c r="IC9" s="224"/>
      <c r="II9" s="225"/>
      <c r="IJ9" s="226"/>
      <c r="IK9" s="227"/>
      <c r="IL9" s="228"/>
      <c r="IM9" s="134"/>
      <c r="IN9" s="135"/>
      <c r="IO9" s="135"/>
      <c r="IP9" s="135"/>
      <c r="IQ9" s="135"/>
      <c r="IR9" s="135"/>
      <c r="IS9" s="135"/>
      <c r="IT9" s="135"/>
      <c r="IU9" s="135"/>
      <c r="IV9" s="135"/>
      <c r="IW9" s="135"/>
      <c r="IX9" s="135"/>
      <c r="IY9" s="135"/>
      <c r="IZ9" s="135"/>
      <c r="JA9" s="135"/>
      <c r="JB9" s="135"/>
      <c r="JC9" s="135"/>
      <c r="JD9" s="135"/>
      <c r="JE9" s="136"/>
      <c r="JF9" s="221"/>
      <c r="JG9" s="222"/>
      <c r="JH9" s="223"/>
      <c r="JI9" s="224"/>
      <c r="JJ9" s="224"/>
      <c r="JK9" s="224"/>
      <c r="JQ9" s="225"/>
      <c r="JR9" s="226"/>
      <c r="JS9" s="227"/>
      <c r="JT9" s="228"/>
      <c r="JU9" s="134"/>
      <c r="JV9" s="135"/>
      <c r="JW9" s="135"/>
      <c r="JX9" s="135"/>
      <c r="JY9" s="135"/>
      <c r="JZ9" s="135"/>
      <c r="KA9" s="135"/>
      <c r="KB9" s="135"/>
      <c r="KC9" s="135"/>
      <c r="KD9" s="135"/>
      <c r="KE9" s="135"/>
      <c r="KF9" s="135"/>
      <c r="KG9" s="135"/>
      <c r="KH9" s="135"/>
      <c r="KI9" s="135"/>
      <c r="KJ9" s="135"/>
      <c r="KK9" s="135"/>
      <c r="KL9" s="135"/>
      <c r="KM9" s="136"/>
      <c r="KN9" s="221"/>
      <c r="KO9" s="222"/>
      <c r="KP9" s="223"/>
      <c r="KQ9" s="224"/>
      <c r="KR9" s="224"/>
      <c r="KS9" s="224"/>
      <c r="KY9" s="225"/>
      <c r="KZ9" s="226"/>
      <c r="LA9" s="227"/>
      <c r="LB9" s="228"/>
      <c r="LC9" s="134"/>
      <c r="LD9" s="135"/>
      <c r="LE9" s="135"/>
      <c r="LF9" s="135"/>
      <c r="LG9" s="135"/>
      <c r="LH9" s="135"/>
      <c r="LI9" s="135"/>
      <c r="LJ9" s="135"/>
      <c r="LK9" s="135"/>
      <c r="LL9" s="135"/>
      <c r="LM9" s="135"/>
      <c r="LN9" s="135"/>
      <c r="LO9" s="135"/>
      <c r="LP9" s="135"/>
      <c r="LQ9" s="135"/>
      <c r="LR9" s="135"/>
      <c r="LS9" s="135"/>
      <c r="LT9" s="135"/>
      <c r="LU9" s="136"/>
      <c r="LV9" s="221"/>
      <c r="LW9" s="222"/>
      <c r="LX9" s="223"/>
      <c r="LY9" s="224"/>
      <c r="LZ9" s="224"/>
      <c r="MA9" s="224"/>
      <c r="MG9" s="225"/>
      <c r="MH9" s="226"/>
      <c r="MI9" s="227"/>
      <c r="MJ9" s="228"/>
      <c r="MK9" s="134"/>
      <c r="ML9" s="135"/>
      <c r="MM9" s="135"/>
      <c r="MN9" s="135"/>
      <c r="MO9" s="135"/>
      <c r="MP9" s="135"/>
      <c r="MQ9" s="135"/>
      <c r="MR9" s="135"/>
      <c r="MS9" s="135"/>
      <c r="MT9" s="135"/>
      <c r="MU9" s="135"/>
      <c r="MV9" s="135"/>
      <c r="MW9" s="135"/>
      <c r="MX9" s="135"/>
      <c r="MY9" s="135"/>
      <c r="MZ9" s="135"/>
      <c r="NA9" s="135"/>
      <c r="NB9" s="135"/>
      <c r="NC9" s="136"/>
      <c r="ND9" s="221"/>
      <c r="NE9" s="222"/>
      <c r="NF9" s="223"/>
      <c r="NG9" s="224"/>
      <c r="NH9" s="224"/>
      <c r="NI9" s="224"/>
      <c r="NO9" s="225"/>
      <c r="NP9" s="226"/>
      <c r="NQ9" s="227"/>
      <c r="NR9" s="228"/>
      <c r="NS9" s="134"/>
      <c r="NT9" s="135"/>
      <c r="NU9" s="135"/>
      <c r="NV9" s="135"/>
      <c r="NW9" s="135"/>
      <c r="NX9" s="135"/>
      <c r="NY9" s="135"/>
      <c r="NZ9" s="135"/>
      <c r="OA9" s="135"/>
      <c r="OB9" s="135"/>
      <c r="OC9" s="135"/>
      <c r="OD9" s="135"/>
      <c r="OE9" s="135"/>
      <c r="OF9" s="135"/>
      <c r="OG9" s="135"/>
      <c r="OH9" s="135"/>
      <c r="OI9" s="135"/>
      <c r="OJ9" s="135"/>
      <c r="OK9" s="136"/>
      <c r="OL9" s="221"/>
      <c r="OM9" s="222"/>
      <c r="ON9" s="223"/>
      <c r="OO9" s="224"/>
      <c r="OP9" s="224"/>
      <c r="OQ9" s="224"/>
    </row>
    <row r="10" spans="1:407" ht="21" customHeight="1" thickBot="1" x14ac:dyDescent="0.3">
      <c r="E10" s="205"/>
      <c r="F10" s="208"/>
      <c r="G10" s="209"/>
      <c r="H10" s="211"/>
      <c r="I10" s="89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1"/>
      <c r="AB10" s="197"/>
      <c r="AC10" s="199"/>
      <c r="AD10" s="201"/>
      <c r="AE10" s="203"/>
      <c r="AF10" s="203"/>
      <c r="AG10" s="203"/>
      <c r="AM10" s="205"/>
      <c r="AN10" s="208"/>
      <c r="AO10" s="209"/>
      <c r="AP10" s="211"/>
      <c r="AQ10" s="89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1"/>
      <c r="BJ10" s="197"/>
      <c r="BK10" s="199"/>
      <c r="BL10" s="201"/>
      <c r="BM10" s="203"/>
      <c r="BN10" s="203"/>
      <c r="BO10" s="203"/>
      <c r="BU10" s="205"/>
      <c r="BV10" s="208"/>
      <c r="BW10" s="209"/>
      <c r="BX10" s="211"/>
      <c r="BY10" s="89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1"/>
      <c r="CR10" s="197"/>
      <c r="CS10" s="199"/>
      <c r="CT10" s="201"/>
      <c r="CU10" s="203"/>
      <c r="CV10" s="203"/>
      <c r="CW10" s="203"/>
      <c r="DC10" s="205"/>
      <c r="DD10" s="208"/>
      <c r="DE10" s="209"/>
      <c r="DF10" s="211"/>
      <c r="DG10" s="89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1"/>
      <c r="DZ10" s="197"/>
      <c r="EA10" s="199"/>
      <c r="EB10" s="201"/>
      <c r="EC10" s="203"/>
      <c r="ED10" s="203"/>
      <c r="EE10" s="203"/>
      <c r="EK10" s="205"/>
      <c r="EL10" s="208"/>
      <c r="EM10" s="209"/>
      <c r="EN10" s="211"/>
      <c r="EO10" s="89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1"/>
      <c r="FH10" s="197"/>
      <c r="FI10" s="199"/>
      <c r="FJ10" s="201"/>
      <c r="FK10" s="203"/>
      <c r="FL10" s="203"/>
      <c r="FM10" s="203"/>
      <c r="FS10" s="205"/>
      <c r="FT10" s="208"/>
      <c r="FU10" s="209"/>
      <c r="FV10" s="211"/>
      <c r="FW10" s="89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1"/>
      <c r="GP10" s="197"/>
      <c r="GQ10" s="199"/>
      <c r="GR10" s="201"/>
      <c r="GS10" s="203"/>
      <c r="GT10" s="203"/>
      <c r="GU10" s="203"/>
      <c r="HA10" s="205"/>
      <c r="HB10" s="208"/>
      <c r="HC10" s="209"/>
      <c r="HD10" s="211"/>
      <c r="HE10" s="89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1"/>
      <c r="HX10" s="197"/>
      <c r="HY10" s="199"/>
      <c r="HZ10" s="201"/>
      <c r="IA10" s="203"/>
      <c r="IB10" s="203"/>
      <c r="IC10" s="203"/>
      <c r="II10" s="205"/>
      <c r="IJ10" s="208"/>
      <c r="IK10" s="209"/>
      <c r="IL10" s="211"/>
      <c r="IM10" s="89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1"/>
      <c r="JF10" s="197"/>
      <c r="JG10" s="199"/>
      <c r="JH10" s="201"/>
      <c r="JI10" s="203"/>
      <c r="JJ10" s="203"/>
      <c r="JK10" s="203"/>
      <c r="JQ10" s="205"/>
      <c r="JR10" s="208"/>
      <c r="JS10" s="209"/>
      <c r="JT10" s="211"/>
      <c r="JU10" s="89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1"/>
      <c r="KN10" s="197"/>
      <c r="KO10" s="199"/>
      <c r="KP10" s="201"/>
      <c r="KQ10" s="203"/>
      <c r="KR10" s="203"/>
      <c r="KS10" s="203"/>
      <c r="KY10" s="205"/>
      <c r="KZ10" s="208"/>
      <c r="LA10" s="209"/>
      <c r="LB10" s="211"/>
      <c r="LC10" s="89"/>
      <c r="LD10" s="90"/>
      <c r="LE10" s="90"/>
      <c r="LF10" s="90"/>
      <c r="LG10" s="90"/>
      <c r="LH10" s="90"/>
      <c r="LI10" s="90"/>
      <c r="LJ10" s="90"/>
      <c r="LK10" s="90"/>
      <c r="LL10" s="90"/>
      <c r="LM10" s="90"/>
      <c r="LN10" s="90"/>
      <c r="LO10" s="90"/>
      <c r="LP10" s="90"/>
      <c r="LQ10" s="90"/>
      <c r="LR10" s="90"/>
      <c r="LS10" s="90"/>
      <c r="LT10" s="90"/>
      <c r="LU10" s="91"/>
      <c r="LV10" s="197"/>
      <c r="LW10" s="199"/>
      <c r="LX10" s="201"/>
      <c r="LY10" s="203"/>
      <c r="LZ10" s="203"/>
      <c r="MA10" s="203"/>
      <c r="MG10" s="205"/>
      <c r="MH10" s="208"/>
      <c r="MI10" s="209"/>
      <c r="MJ10" s="211"/>
      <c r="MK10" s="89"/>
      <c r="ML10" s="90"/>
      <c r="MM10" s="90"/>
      <c r="MN10" s="90"/>
      <c r="MO10" s="90"/>
      <c r="MP10" s="90"/>
      <c r="MQ10" s="90"/>
      <c r="MR10" s="90"/>
      <c r="MS10" s="90"/>
      <c r="MT10" s="90"/>
      <c r="MU10" s="90"/>
      <c r="MV10" s="90"/>
      <c r="MW10" s="90"/>
      <c r="MX10" s="90"/>
      <c r="MY10" s="90"/>
      <c r="MZ10" s="90"/>
      <c r="NA10" s="90"/>
      <c r="NB10" s="90"/>
      <c r="NC10" s="91"/>
      <c r="ND10" s="197"/>
      <c r="NE10" s="199"/>
      <c r="NF10" s="201"/>
      <c r="NG10" s="203"/>
      <c r="NH10" s="203"/>
      <c r="NI10" s="203"/>
      <c r="NO10" s="205"/>
      <c r="NP10" s="208"/>
      <c r="NQ10" s="209"/>
      <c r="NR10" s="211"/>
      <c r="NS10" s="89"/>
      <c r="NT10" s="90"/>
      <c r="NU10" s="90"/>
      <c r="NV10" s="90"/>
      <c r="NW10" s="90"/>
      <c r="NX10" s="90"/>
      <c r="NY10" s="90"/>
      <c r="NZ10" s="90"/>
      <c r="OA10" s="90"/>
      <c r="OB10" s="90"/>
      <c r="OC10" s="90"/>
      <c r="OD10" s="90"/>
      <c r="OE10" s="90"/>
      <c r="OF10" s="90"/>
      <c r="OG10" s="90"/>
      <c r="OH10" s="90"/>
      <c r="OI10" s="90"/>
      <c r="OJ10" s="90"/>
      <c r="OK10" s="91"/>
      <c r="OL10" s="197"/>
      <c r="OM10" s="199"/>
      <c r="ON10" s="201"/>
      <c r="OO10" s="203"/>
      <c r="OP10" s="203"/>
      <c r="OQ10" s="203"/>
    </row>
    <row r="11" spans="1:407" ht="22.5" customHeight="1" x14ac:dyDescent="0.25">
      <c r="A11">
        <f>INDEX(Classes!$E$3:$E$15,MATCH(G4,Classes!$A$3:$A$15,0),1)</f>
        <v>1</v>
      </c>
      <c r="B11">
        <v>1</v>
      </c>
      <c r="C11" t="str">
        <f>A11&amp;B11</f>
        <v>11</v>
      </c>
      <c r="E11" s="180">
        <f>IFERROR(INDEX(Results!P:P,MATCH($C11,Results!$B:$B,0),1),"")</f>
        <v>6</v>
      </c>
      <c r="F11" s="182" t="str">
        <f>IFERROR(INDEX(Results!Q:Q,MATCH($C11,Results!$B:$B,0),1),"")</f>
        <v>Lara Hammond</v>
      </c>
      <c r="G11" s="183"/>
      <c r="H11" s="186" t="str">
        <f>IFERROR(INDEX(Results!S:S,MATCH($C11,Results!$B:$B,0),1),"")</f>
        <v xml:space="preserve">Redlands </v>
      </c>
      <c r="I11" s="118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20"/>
      <c r="AB11" s="121"/>
      <c r="AC11" s="122"/>
      <c r="AD11" s="123"/>
      <c r="AE11" s="124"/>
      <c r="AF11" s="178"/>
      <c r="AG11" s="178" t="str">
        <f>IFERROR(IF(INDEX(Results!O:O,MATCH($C11,Results!$B:$B,0),1)=0,"",INDEX(Results!O:O,MATCH($C11,Results!$B:$B,0),1)),"")</f>
        <v/>
      </c>
      <c r="AI11">
        <f>INDEX(Classes!$E$3:$E$15,MATCH(AO4,Classes!$A$3:$A$15,0),1)</f>
        <v>2</v>
      </c>
      <c r="AJ11">
        <v>1</v>
      </c>
      <c r="AK11" t="str">
        <f>AI11&amp;AJ11</f>
        <v>21</v>
      </c>
      <c r="AM11" s="180">
        <f>IFERROR(INDEX(Results!P:P,MATCH($AK11,Results!$B:$B,0),1),"")</f>
        <v>12</v>
      </c>
      <c r="AN11" s="182" t="str">
        <f>IFERROR(INDEX(Results!Q:Q,MATCH($AK11,Results!$B:$B,0),1),"")</f>
        <v>Maddison Mcluckie</v>
      </c>
      <c r="AO11" s="183"/>
      <c r="AP11" s="186" t="str">
        <f>IFERROR(INDEX(Results!S:S,MATCH($AK11,Results!$B:$B,0),1),"")</f>
        <v xml:space="preserve">Redlands </v>
      </c>
      <c r="AQ11" s="118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20"/>
      <c r="BJ11" s="121"/>
      <c r="BK11" s="122"/>
      <c r="BL11" s="123"/>
      <c r="BM11" s="124"/>
      <c r="BN11" s="178"/>
      <c r="BO11" s="178" t="str">
        <f>IFERROR(IF(INDEX(Results!O:O,MATCH($AK11,Results!$B:$B,0),1)=0,"",INDEX(Results!O:O,MATCH($AK11,Results!$B:$B,0),1)),"")</f>
        <v/>
      </c>
      <c r="BQ11">
        <f>INDEX(Classes!$E$3:$E$15,MATCH(BW4,Classes!$A$3:$A$15,0),1)</f>
        <v>3</v>
      </c>
      <c r="BR11">
        <v>1</v>
      </c>
      <c r="BS11" t="str">
        <f>BQ11&amp;BR11</f>
        <v>31</v>
      </c>
      <c r="BU11" s="180">
        <f>IFERROR(INDEX(Results!P:P,MATCH($BS11,Results!$B:$B,0),1),"")</f>
        <v>58</v>
      </c>
      <c r="BV11" s="182" t="str">
        <f>IFERROR(INDEX(Results!Q:Q,MATCH($BS11,Results!$B:$B,0),1),"")</f>
        <v>Demii-leigh Stringer</v>
      </c>
      <c r="BW11" s="183"/>
      <c r="BX11" s="186" t="str">
        <f>IFERROR(INDEX(Results!S:S,MATCH($BS11,Results!$B:$B,0),1),"")</f>
        <v>Burpengary</v>
      </c>
      <c r="BY11" s="118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19"/>
      <c r="CO11" s="119"/>
      <c r="CP11" s="119"/>
      <c r="CQ11" s="120"/>
      <c r="CR11" s="121"/>
      <c r="CS11" s="122"/>
      <c r="CT11" s="123"/>
      <c r="CU11" s="124"/>
      <c r="CV11" s="178"/>
      <c r="CW11" s="178" t="str">
        <f>IFERROR(IF(INDEX(Results!O:O,MATCH($BS11,Results!$B:$B,0),1)=0,"",INDEX(Results!O:O,MATCH($BS11,Results!$B:$B,0),1)),"")</f>
        <v/>
      </c>
      <c r="CY11">
        <f>INDEX(Classes!$E$3:$E$15,MATCH(DE4,Classes!$A$3:$A$15,0),1)</f>
        <v>4</v>
      </c>
      <c r="CZ11">
        <v>1</v>
      </c>
      <c r="DA11" t="str">
        <f>CY11&amp;CZ11</f>
        <v>41</v>
      </c>
      <c r="DC11" s="180">
        <f>IFERROR(INDEX(Results!P:P,MATCH($DA11,Results!$B:$B,0),1),"")</f>
        <v>47</v>
      </c>
      <c r="DD11" s="182" t="str">
        <f>IFERROR(INDEX(Results!Q:Q,MATCH($DA11,Results!$B:$B,0),1),"")</f>
        <v>Anastacia Malisauskas</v>
      </c>
      <c r="DE11" s="183"/>
      <c r="DF11" s="186" t="str">
        <f>IFERROR(INDEX(Results!S:S,MATCH($DA11,Results!$B:$B,0),1),"")</f>
        <v>Brookfield</v>
      </c>
      <c r="DG11" s="118"/>
      <c r="DH11" s="119"/>
      <c r="DI11" s="119"/>
      <c r="DJ11" s="119"/>
      <c r="DK11" s="119"/>
      <c r="DL11" s="119"/>
      <c r="DM11" s="119"/>
      <c r="DN11" s="119"/>
      <c r="DO11" s="119"/>
      <c r="DP11" s="119"/>
      <c r="DQ11" s="119"/>
      <c r="DR11" s="119"/>
      <c r="DS11" s="119"/>
      <c r="DT11" s="119"/>
      <c r="DU11" s="119"/>
      <c r="DV11" s="119"/>
      <c r="DW11" s="119"/>
      <c r="DX11" s="119"/>
      <c r="DY11" s="120"/>
      <c r="DZ11" s="121"/>
      <c r="EA11" s="122"/>
      <c r="EB11" s="123"/>
      <c r="EC11" s="124"/>
      <c r="ED11" s="178"/>
      <c r="EE11" s="178" t="str">
        <f>IFERROR(IF(INDEX(Results!O:O,MATCH($DA11,Results!$B:$B,0),1)=0,"",INDEX(Results!O:O,MATCH($DA11,Results!$B:$B,0),1)),"")</f>
        <v/>
      </c>
      <c r="EG11">
        <f>INDEX(Classes!$E$3:$E$15,MATCH(EM4,Classes!$A$3:$A$15,0),1)</f>
        <v>5</v>
      </c>
      <c r="EH11">
        <v>1</v>
      </c>
      <c r="EI11" t="str">
        <f>EG11&amp;EH11</f>
        <v>51</v>
      </c>
      <c r="EK11" s="180">
        <f>IFERROR(INDEX(Results!P:P,MATCH($EI11,Results!$B:$B,0),1),"")</f>
        <v>81</v>
      </c>
      <c r="EL11" s="182" t="str">
        <f>IFERROR(INDEX(Results!Q:Q,MATCH($EI11,Results!$B:$B,0),1),"")</f>
        <v>Dakota Giess</v>
      </c>
      <c r="EM11" s="183"/>
      <c r="EN11" s="186" t="str">
        <f>IFERROR(INDEX(Results!S:S,MATCH($EI11,Results!$B:$B,0),1),"")</f>
        <v>Karana Downs</v>
      </c>
      <c r="EO11" s="118"/>
      <c r="EP11" s="119"/>
      <c r="EQ11" s="119"/>
      <c r="ER11" s="119"/>
      <c r="ES11" s="119"/>
      <c r="ET11" s="119"/>
      <c r="EU11" s="119"/>
      <c r="EV11" s="119"/>
      <c r="EW11" s="119"/>
      <c r="EX11" s="119"/>
      <c r="EY11" s="119"/>
      <c r="EZ11" s="119"/>
      <c r="FA11" s="119"/>
      <c r="FB11" s="119"/>
      <c r="FC11" s="119"/>
      <c r="FD11" s="119"/>
      <c r="FE11" s="119"/>
      <c r="FF11" s="119"/>
      <c r="FG11" s="120"/>
      <c r="FH11" s="121"/>
      <c r="FI11" s="122"/>
      <c r="FJ11" s="123"/>
      <c r="FK11" s="124"/>
      <c r="FL11" s="178"/>
      <c r="FM11" s="178" t="str">
        <f>IFERROR(IF(INDEX(Results!O:O,MATCH($EI11,Results!$B:$B,0),1)=0,"",INDEX(Results!O:O,MATCH($EI11,Results!$B:$B,0),1)),"")</f>
        <v/>
      </c>
      <c r="FO11">
        <f>INDEX(Classes!$E$3:$E$15,MATCH(FU4,Classes!$A$3:$A$15,0),1)</f>
        <v>6</v>
      </c>
      <c r="FP11">
        <v>1</v>
      </c>
      <c r="FQ11" t="str">
        <f>FO11&amp;FP11</f>
        <v>61</v>
      </c>
      <c r="FS11" s="180">
        <f>IFERROR(INDEX(Results!P:P,MATCH($FQ11,Results!$B:$B,0),1),"")</f>
        <v>83</v>
      </c>
      <c r="FT11" s="182" t="str">
        <f>IFERROR(INDEX(Results!Q:Q,MATCH($FQ11,Results!$B:$B,0),1),"")</f>
        <v>Mia Jensen</v>
      </c>
      <c r="FU11" s="183"/>
      <c r="FV11" s="186" t="str">
        <f>IFERROR(INDEX(Results!S:S,MATCH($FQ11,Results!$B:$B,0),1),"")</f>
        <v xml:space="preserve">Greenbank </v>
      </c>
      <c r="FW11" s="118"/>
      <c r="FX11" s="119"/>
      <c r="FY11" s="119"/>
      <c r="FZ11" s="119"/>
      <c r="GA11" s="119"/>
      <c r="GB11" s="119"/>
      <c r="GC11" s="119"/>
      <c r="GD11" s="119"/>
      <c r="GE11" s="119"/>
      <c r="GF11" s="119"/>
      <c r="GG11" s="119"/>
      <c r="GH11" s="119"/>
      <c r="GI11" s="119"/>
      <c r="GJ11" s="119"/>
      <c r="GK11" s="119"/>
      <c r="GL11" s="119"/>
      <c r="GM11" s="119"/>
      <c r="GN11" s="119"/>
      <c r="GO11" s="120"/>
      <c r="GP11" s="121"/>
      <c r="GQ11" s="122"/>
      <c r="GR11" s="123"/>
      <c r="GS11" s="124"/>
      <c r="GT11" s="178"/>
      <c r="GU11" s="178" t="str">
        <f>IFERROR(IF(INDEX(Results!O:O,MATCH($FQ11,Results!$B:$B,0),1)=0,"",INDEX(Results!O:O,MATCH($FQ11,Results!$B:$B,0),1)),"")</f>
        <v/>
      </c>
      <c r="GW11">
        <f>INDEX(Classes!$E$3:$E$15,MATCH(HC4,Classes!$A$3:$A$15,0),1)</f>
        <v>7</v>
      </c>
      <c r="GX11">
        <v>1</v>
      </c>
      <c r="GY11" t="str">
        <f>GW11&amp;GX11</f>
        <v>71</v>
      </c>
      <c r="HA11" s="180">
        <f>IFERROR(INDEX(Results!P:P,MATCH($GY11,Results!$B:$B,0),1),"")</f>
        <v>53</v>
      </c>
      <c r="HB11" s="182" t="str">
        <f>IFERROR(INDEX(Results!Q:Q,MATCH($GY11,Results!$B:$B,0),1),"")</f>
        <v>Charli Benefield</v>
      </c>
      <c r="HC11" s="183"/>
      <c r="HD11" s="186" t="str">
        <f>IFERROR(INDEX(Results!S:S,MATCH($GY11,Results!$B:$B,0),1),"")</f>
        <v xml:space="preserve">Darra Oxley </v>
      </c>
      <c r="HE11" s="118"/>
      <c r="HF11" s="119"/>
      <c r="HG11" s="119"/>
      <c r="HH11" s="119"/>
      <c r="HI11" s="119"/>
      <c r="HJ11" s="119"/>
      <c r="HK11" s="119"/>
      <c r="HL11" s="119"/>
      <c r="HM11" s="119"/>
      <c r="HN11" s="119"/>
      <c r="HO11" s="119"/>
      <c r="HP11" s="119"/>
      <c r="HQ11" s="119"/>
      <c r="HR11" s="119"/>
      <c r="HS11" s="119"/>
      <c r="HT11" s="119"/>
      <c r="HU11" s="119"/>
      <c r="HV11" s="119"/>
      <c r="HW11" s="120"/>
      <c r="HX11" s="121"/>
      <c r="HY11" s="122"/>
      <c r="HZ11" s="123"/>
      <c r="IA11" s="124"/>
      <c r="IB11" s="178"/>
      <c r="IC11" s="178" t="str">
        <f>IFERROR(IF(INDEX(Results!O:O,MATCH($GY11,Results!$B:$B,0),1)=0,"",INDEX(Results!O:O,MATCH($GY11,Results!$B:$B,0),1)),"")</f>
        <v/>
      </c>
      <c r="IE11">
        <f>INDEX(Classes!$E$3:$E$15,MATCH(IK4,Classes!$A$3:$A$15,0),1)</f>
        <v>8</v>
      </c>
      <c r="IF11">
        <v>1</v>
      </c>
      <c r="IG11" t="str">
        <f>IE11&amp;IF11</f>
        <v>81</v>
      </c>
      <c r="II11" s="180" t="str">
        <f>IFERROR(INDEX(Results!P:P,MATCH($IG11,Results!$B:$B,0),1),"")</f>
        <v/>
      </c>
      <c r="IJ11" s="182" t="str">
        <f>IFERROR(INDEX(Results!Q:Q,MATCH($IG11,Results!$B:$B,0),1),"")</f>
        <v/>
      </c>
      <c r="IK11" s="183"/>
      <c r="IL11" s="186" t="str">
        <f>IFERROR(INDEX(Results!S:S,MATCH($IG11,Results!$B:$B,0),1),"")</f>
        <v/>
      </c>
      <c r="IM11" s="118"/>
      <c r="IN11" s="119"/>
      <c r="IO11" s="119"/>
      <c r="IP11" s="119"/>
      <c r="IQ11" s="119"/>
      <c r="IR11" s="119"/>
      <c r="IS11" s="119"/>
      <c r="IT11" s="119"/>
      <c r="IU11" s="119"/>
      <c r="IV11" s="119"/>
      <c r="IW11" s="119"/>
      <c r="IX11" s="119"/>
      <c r="IY11" s="119"/>
      <c r="IZ11" s="119"/>
      <c r="JA11" s="119"/>
      <c r="JB11" s="119"/>
      <c r="JC11" s="119"/>
      <c r="JD11" s="119"/>
      <c r="JE11" s="120"/>
      <c r="JF11" s="121"/>
      <c r="JG11" s="122"/>
      <c r="JH11" s="123"/>
      <c r="JI11" s="124"/>
      <c r="JJ11" s="178"/>
      <c r="JK11" s="178" t="str">
        <f>IFERROR(IF(INDEX(Results!O:O,MATCH($IG11,Results!$B:$B,0),1)=0,"",INDEX(Results!O:O,MATCH($IG11,Results!$B:$B,0),1)),"")</f>
        <v/>
      </c>
      <c r="JM11">
        <f>INDEX(Classes!$E$3:$E$15,MATCH(JS4,Classes!$A$3:$A$15,0),1)</f>
        <v>9</v>
      </c>
      <c r="JN11">
        <v>1</v>
      </c>
      <c r="JO11" t="str">
        <f>JM11&amp;JN11</f>
        <v>91</v>
      </c>
      <c r="JQ11" s="180" t="str">
        <f>IFERROR(INDEX(Results!P:P,MATCH($JO11,Results!$B:$B,0),1),"")</f>
        <v/>
      </c>
      <c r="JR11" s="182" t="str">
        <f>IFERROR(INDEX(Results!Q:Q,MATCH($JO11,Results!$B:$B,0),1),"")</f>
        <v/>
      </c>
      <c r="JS11" s="183"/>
      <c r="JT11" s="186" t="str">
        <f>IFERROR(INDEX(Results!S:S,MATCH($JO11,Results!$B:$B,0),1),"")</f>
        <v/>
      </c>
      <c r="JU11" s="118"/>
      <c r="JV11" s="119"/>
      <c r="JW11" s="119"/>
      <c r="JX11" s="119"/>
      <c r="JY11" s="119"/>
      <c r="JZ11" s="119"/>
      <c r="KA11" s="119"/>
      <c r="KB11" s="119"/>
      <c r="KC11" s="119"/>
      <c r="KD11" s="119"/>
      <c r="KE11" s="119"/>
      <c r="KF11" s="119"/>
      <c r="KG11" s="119"/>
      <c r="KH11" s="119"/>
      <c r="KI11" s="119"/>
      <c r="KJ11" s="119"/>
      <c r="KK11" s="119"/>
      <c r="KL11" s="119"/>
      <c r="KM11" s="120"/>
      <c r="KN11" s="121"/>
      <c r="KO11" s="122"/>
      <c r="KP11" s="123"/>
      <c r="KQ11" s="124"/>
      <c r="KR11" s="178"/>
      <c r="KS11" s="178" t="str">
        <f>IFERROR(IF(INDEX(Results!O:O,MATCH($JO11,Results!$B:$B,0),1)=0,"",INDEX(Results!O:O,MATCH($JO11,Results!$B:$B,0),1)),"")</f>
        <v/>
      </c>
      <c r="KU11">
        <f>INDEX(Classes!$E$3:$E$15,MATCH(LA4,Classes!$A$3:$A$15,0),1)</f>
        <v>10</v>
      </c>
      <c r="KV11">
        <v>1</v>
      </c>
      <c r="KW11" t="str">
        <f>KU11&amp;KV11</f>
        <v>101</v>
      </c>
      <c r="KY11" s="180">
        <f>IFERROR(INDEX(Results!P:P,MATCH($KW11,Results!$B:$B,0),1),"")</f>
        <v>75</v>
      </c>
      <c r="KZ11" s="182" t="str">
        <f>IFERROR(INDEX(Results!Q:Q,MATCH($KW11,Results!$B:$B,0),1),"")</f>
        <v>Hats Smith</v>
      </c>
      <c r="LA11" s="183"/>
      <c r="LB11" s="186" t="str">
        <f>IFERROR(INDEX(Results!S:S,MATCH($KW11,Results!$B:$B,0),1),"")</f>
        <v>Dayboro</v>
      </c>
      <c r="LC11" s="118"/>
      <c r="LD11" s="119"/>
      <c r="LE11" s="119"/>
      <c r="LF11" s="119"/>
      <c r="LG11" s="119"/>
      <c r="LH11" s="119"/>
      <c r="LI11" s="119"/>
      <c r="LJ11" s="119"/>
      <c r="LK11" s="119"/>
      <c r="LL11" s="119"/>
      <c r="LM11" s="119"/>
      <c r="LN11" s="119"/>
      <c r="LO11" s="119"/>
      <c r="LP11" s="119"/>
      <c r="LQ11" s="119"/>
      <c r="LR11" s="119"/>
      <c r="LS11" s="119"/>
      <c r="LT11" s="119"/>
      <c r="LU11" s="120"/>
      <c r="LV11" s="121"/>
      <c r="LW11" s="122"/>
      <c r="LX11" s="123"/>
      <c r="LY11" s="124"/>
      <c r="LZ11" s="178"/>
      <c r="MA11" s="178" t="str">
        <f>IFERROR(IF(INDEX(Results!O:O,MATCH($KW11,Results!$B:$B,0),1)=0,"",INDEX(Results!O:O,MATCH($KW11,Results!$B:$B,0),1)),"")</f>
        <v/>
      </c>
      <c r="MC11">
        <f>INDEX(Classes!$E$3:$E$15,MATCH(MI4,Classes!$A$3:$A$15,0),1)</f>
        <v>11</v>
      </c>
      <c r="MD11">
        <v>1</v>
      </c>
      <c r="ME11" t="str">
        <f>MC11&amp;MD11</f>
        <v>111</v>
      </c>
      <c r="MG11" s="180">
        <f>IFERROR(INDEX(Results!P:P,MATCH($ME11,Results!$B:$B,0),1),"")</f>
        <v>4</v>
      </c>
      <c r="MH11" s="182" t="str">
        <f>IFERROR(INDEX(Results!Q:Q,MATCH($ME11,Results!$B:$B,0),1),"")</f>
        <v>Amelia Moulynox</v>
      </c>
      <c r="MI11" s="183"/>
      <c r="MJ11" s="186" t="str">
        <f>IFERROR(INDEX(Results!S:S,MATCH($ME11,Results!$B:$B,0),1),"")</f>
        <v>Jimboomba</v>
      </c>
      <c r="MK11" s="118"/>
      <c r="ML11" s="119"/>
      <c r="MM11" s="119"/>
      <c r="MN11" s="119"/>
      <c r="MO11" s="119"/>
      <c r="MP11" s="119"/>
      <c r="MQ11" s="119"/>
      <c r="MR11" s="119"/>
      <c r="MS11" s="119"/>
      <c r="MT11" s="119"/>
      <c r="MU11" s="119"/>
      <c r="MV11" s="119"/>
      <c r="MW11" s="119"/>
      <c r="MX11" s="119"/>
      <c r="MY11" s="119"/>
      <c r="MZ11" s="119"/>
      <c r="NA11" s="119"/>
      <c r="NB11" s="119"/>
      <c r="NC11" s="120"/>
      <c r="ND11" s="121"/>
      <c r="NE11" s="122"/>
      <c r="NF11" s="123"/>
      <c r="NG11" s="124"/>
      <c r="NH11" s="178"/>
      <c r="NI11" s="178" t="str">
        <f>IFERROR(IF(INDEX(Results!O:O,MATCH($ME11,Results!$B:$B,0),1)=0,"",INDEX(Results!O:O,MATCH($ME11,Results!$B:$B,0),1)),"")</f>
        <v/>
      </c>
      <c r="NK11">
        <f>INDEX(Classes!$E$3:$E$15,MATCH(NQ4,Classes!$A$3:$A$15,0),1)</f>
        <v>12</v>
      </c>
      <c r="NL11">
        <v>1</v>
      </c>
      <c r="NM11" t="str">
        <f>NK11&amp;NL11</f>
        <v>121</v>
      </c>
      <c r="NO11" s="180">
        <f>IFERROR(INDEX(Results!P:P,MATCH($NM11,Results!$B:$B,0),1),"")</f>
        <v>19</v>
      </c>
      <c r="NP11" s="182" t="str">
        <f>IFERROR(INDEX(Results!Q:Q,MATCH($NM11,Results!$B:$B,0),1),"")</f>
        <v>Nicola La monaca</v>
      </c>
      <c r="NQ11" s="183"/>
      <c r="NR11" s="186" t="str">
        <f>IFERROR(INDEX(Results!S:S,MATCH($NM11,Results!$B:$B,0),1),"")</f>
        <v>Runcorn</v>
      </c>
      <c r="NS11" s="118"/>
      <c r="NT11" s="119"/>
      <c r="NU11" s="119"/>
      <c r="NV11" s="119"/>
      <c r="NW11" s="119"/>
      <c r="NX11" s="119"/>
      <c r="NY11" s="119"/>
      <c r="NZ11" s="119"/>
      <c r="OA11" s="119"/>
      <c r="OB11" s="119"/>
      <c r="OC11" s="119"/>
      <c r="OD11" s="119"/>
      <c r="OE11" s="119"/>
      <c r="OF11" s="119"/>
      <c r="OG11" s="119"/>
      <c r="OH11" s="119"/>
      <c r="OI11" s="119"/>
      <c r="OJ11" s="119"/>
      <c r="OK11" s="120"/>
      <c r="OL11" s="121"/>
      <c r="OM11" s="122"/>
      <c r="ON11" s="123"/>
      <c r="OO11" s="124"/>
      <c r="OP11" s="178"/>
      <c r="OQ11" s="178" t="str">
        <f>IFERROR(IF(INDEX(Results!O:O,MATCH($NM11,Results!$B:$B,0),1)=0,"",INDEX(Results!O:O,MATCH($NM11,Results!$B:$B,0),1)),"")</f>
        <v/>
      </c>
    </row>
    <row r="12" spans="1:407" ht="22.5" customHeight="1" x14ac:dyDescent="0.25">
      <c r="E12" s="213"/>
      <c r="F12" s="214"/>
      <c r="G12" s="215"/>
      <c r="H12" s="216"/>
      <c r="I12" s="118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20"/>
      <c r="AB12" s="121"/>
      <c r="AC12" s="122"/>
      <c r="AD12" s="123"/>
      <c r="AE12" s="124"/>
      <c r="AF12" s="212"/>
      <c r="AG12" s="212"/>
      <c r="AM12" s="213"/>
      <c r="AN12" s="214"/>
      <c r="AO12" s="215"/>
      <c r="AP12" s="216"/>
      <c r="AQ12" s="118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20"/>
      <c r="BJ12" s="121"/>
      <c r="BK12" s="122"/>
      <c r="BL12" s="123"/>
      <c r="BM12" s="124"/>
      <c r="BN12" s="212"/>
      <c r="BO12" s="212"/>
      <c r="BU12" s="213"/>
      <c r="BV12" s="214"/>
      <c r="BW12" s="215"/>
      <c r="BX12" s="216"/>
      <c r="BY12" s="118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20"/>
      <c r="CR12" s="121"/>
      <c r="CS12" s="122"/>
      <c r="CT12" s="123"/>
      <c r="CU12" s="124"/>
      <c r="CV12" s="212"/>
      <c r="CW12" s="212"/>
      <c r="DC12" s="213"/>
      <c r="DD12" s="214"/>
      <c r="DE12" s="215"/>
      <c r="DF12" s="216"/>
      <c r="DG12" s="118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20"/>
      <c r="DZ12" s="121"/>
      <c r="EA12" s="122"/>
      <c r="EB12" s="123"/>
      <c r="EC12" s="124"/>
      <c r="ED12" s="212"/>
      <c r="EE12" s="212"/>
      <c r="EK12" s="213"/>
      <c r="EL12" s="214"/>
      <c r="EM12" s="215"/>
      <c r="EN12" s="216"/>
      <c r="EO12" s="118"/>
      <c r="EP12" s="119"/>
      <c r="EQ12" s="119"/>
      <c r="ER12" s="119"/>
      <c r="ES12" s="119"/>
      <c r="ET12" s="119"/>
      <c r="EU12" s="119"/>
      <c r="EV12" s="119"/>
      <c r="EW12" s="119"/>
      <c r="EX12" s="119"/>
      <c r="EY12" s="119"/>
      <c r="EZ12" s="119"/>
      <c r="FA12" s="119"/>
      <c r="FB12" s="119"/>
      <c r="FC12" s="119"/>
      <c r="FD12" s="119"/>
      <c r="FE12" s="119"/>
      <c r="FF12" s="119"/>
      <c r="FG12" s="120"/>
      <c r="FH12" s="121"/>
      <c r="FI12" s="122"/>
      <c r="FJ12" s="123"/>
      <c r="FK12" s="124"/>
      <c r="FL12" s="212"/>
      <c r="FM12" s="212"/>
      <c r="FS12" s="213"/>
      <c r="FT12" s="214"/>
      <c r="FU12" s="215"/>
      <c r="FV12" s="216"/>
      <c r="FW12" s="118"/>
      <c r="FX12" s="119"/>
      <c r="FY12" s="119"/>
      <c r="FZ12" s="119"/>
      <c r="GA12" s="119"/>
      <c r="GB12" s="119"/>
      <c r="GC12" s="119"/>
      <c r="GD12" s="119"/>
      <c r="GE12" s="119"/>
      <c r="GF12" s="119"/>
      <c r="GG12" s="119"/>
      <c r="GH12" s="119"/>
      <c r="GI12" s="119"/>
      <c r="GJ12" s="119"/>
      <c r="GK12" s="119"/>
      <c r="GL12" s="119"/>
      <c r="GM12" s="119"/>
      <c r="GN12" s="119"/>
      <c r="GO12" s="120"/>
      <c r="GP12" s="121"/>
      <c r="GQ12" s="122"/>
      <c r="GR12" s="123"/>
      <c r="GS12" s="124"/>
      <c r="GT12" s="212"/>
      <c r="GU12" s="212"/>
      <c r="HA12" s="213"/>
      <c r="HB12" s="214"/>
      <c r="HC12" s="215"/>
      <c r="HD12" s="216"/>
      <c r="HE12" s="118"/>
      <c r="HF12" s="119"/>
      <c r="HG12" s="119"/>
      <c r="HH12" s="119"/>
      <c r="HI12" s="119"/>
      <c r="HJ12" s="119"/>
      <c r="HK12" s="119"/>
      <c r="HL12" s="119"/>
      <c r="HM12" s="119"/>
      <c r="HN12" s="119"/>
      <c r="HO12" s="119"/>
      <c r="HP12" s="119"/>
      <c r="HQ12" s="119"/>
      <c r="HR12" s="119"/>
      <c r="HS12" s="119"/>
      <c r="HT12" s="119"/>
      <c r="HU12" s="119"/>
      <c r="HV12" s="119"/>
      <c r="HW12" s="120"/>
      <c r="HX12" s="121"/>
      <c r="HY12" s="122"/>
      <c r="HZ12" s="123"/>
      <c r="IA12" s="124"/>
      <c r="IB12" s="212"/>
      <c r="IC12" s="212"/>
      <c r="II12" s="213"/>
      <c r="IJ12" s="214"/>
      <c r="IK12" s="215"/>
      <c r="IL12" s="216"/>
      <c r="IM12" s="118"/>
      <c r="IN12" s="119"/>
      <c r="IO12" s="119"/>
      <c r="IP12" s="119"/>
      <c r="IQ12" s="119"/>
      <c r="IR12" s="119"/>
      <c r="IS12" s="119"/>
      <c r="IT12" s="119"/>
      <c r="IU12" s="119"/>
      <c r="IV12" s="119"/>
      <c r="IW12" s="119"/>
      <c r="IX12" s="119"/>
      <c r="IY12" s="119"/>
      <c r="IZ12" s="119"/>
      <c r="JA12" s="119"/>
      <c r="JB12" s="119"/>
      <c r="JC12" s="119"/>
      <c r="JD12" s="119"/>
      <c r="JE12" s="120"/>
      <c r="JF12" s="121"/>
      <c r="JG12" s="122"/>
      <c r="JH12" s="123"/>
      <c r="JI12" s="124"/>
      <c r="JJ12" s="212"/>
      <c r="JK12" s="212"/>
      <c r="JQ12" s="213"/>
      <c r="JR12" s="214"/>
      <c r="JS12" s="215"/>
      <c r="JT12" s="216"/>
      <c r="JU12" s="118"/>
      <c r="JV12" s="119"/>
      <c r="JW12" s="119"/>
      <c r="JX12" s="119"/>
      <c r="JY12" s="119"/>
      <c r="JZ12" s="119"/>
      <c r="KA12" s="119"/>
      <c r="KB12" s="119"/>
      <c r="KC12" s="119"/>
      <c r="KD12" s="119"/>
      <c r="KE12" s="119"/>
      <c r="KF12" s="119"/>
      <c r="KG12" s="119"/>
      <c r="KH12" s="119"/>
      <c r="KI12" s="119"/>
      <c r="KJ12" s="119"/>
      <c r="KK12" s="119"/>
      <c r="KL12" s="119"/>
      <c r="KM12" s="120"/>
      <c r="KN12" s="121"/>
      <c r="KO12" s="122"/>
      <c r="KP12" s="123"/>
      <c r="KQ12" s="124"/>
      <c r="KR12" s="212"/>
      <c r="KS12" s="212"/>
      <c r="KY12" s="213"/>
      <c r="KZ12" s="214"/>
      <c r="LA12" s="215"/>
      <c r="LB12" s="216"/>
      <c r="LC12" s="118"/>
      <c r="LD12" s="119"/>
      <c r="LE12" s="119"/>
      <c r="LF12" s="119"/>
      <c r="LG12" s="119"/>
      <c r="LH12" s="119"/>
      <c r="LI12" s="119"/>
      <c r="LJ12" s="119"/>
      <c r="LK12" s="119"/>
      <c r="LL12" s="119"/>
      <c r="LM12" s="119"/>
      <c r="LN12" s="119"/>
      <c r="LO12" s="119"/>
      <c r="LP12" s="119"/>
      <c r="LQ12" s="119"/>
      <c r="LR12" s="119"/>
      <c r="LS12" s="119"/>
      <c r="LT12" s="119"/>
      <c r="LU12" s="120"/>
      <c r="LV12" s="121"/>
      <c r="LW12" s="122"/>
      <c r="LX12" s="123"/>
      <c r="LY12" s="124"/>
      <c r="LZ12" s="212"/>
      <c r="MA12" s="212"/>
      <c r="MG12" s="213"/>
      <c r="MH12" s="214"/>
      <c r="MI12" s="215"/>
      <c r="MJ12" s="216"/>
      <c r="MK12" s="118"/>
      <c r="ML12" s="119"/>
      <c r="MM12" s="119"/>
      <c r="MN12" s="119"/>
      <c r="MO12" s="119"/>
      <c r="MP12" s="119"/>
      <c r="MQ12" s="119"/>
      <c r="MR12" s="119"/>
      <c r="MS12" s="119"/>
      <c r="MT12" s="119"/>
      <c r="MU12" s="119"/>
      <c r="MV12" s="119"/>
      <c r="MW12" s="119"/>
      <c r="MX12" s="119"/>
      <c r="MY12" s="119"/>
      <c r="MZ12" s="119"/>
      <c r="NA12" s="119"/>
      <c r="NB12" s="119"/>
      <c r="NC12" s="120"/>
      <c r="ND12" s="121"/>
      <c r="NE12" s="122"/>
      <c r="NF12" s="123"/>
      <c r="NG12" s="124"/>
      <c r="NH12" s="212"/>
      <c r="NI12" s="212"/>
      <c r="NO12" s="213"/>
      <c r="NP12" s="214"/>
      <c r="NQ12" s="215"/>
      <c r="NR12" s="216"/>
      <c r="NS12" s="118"/>
      <c r="NT12" s="119"/>
      <c r="NU12" s="119"/>
      <c r="NV12" s="119"/>
      <c r="NW12" s="119"/>
      <c r="NX12" s="119"/>
      <c r="NY12" s="119"/>
      <c r="NZ12" s="119"/>
      <c r="OA12" s="119"/>
      <c r="OB12" s="119"/>
      <c r="OC12" s="119"/>
      <c r="OD12" s="119"/>
      <c r="OE12" s="119"/>
      <c r="OF12" s="119"/>
      <c r="OG12" s="119"/>
      <c r="OH12" s="119"/>
      <c r="OI12" s="119"/>
      <c r="OJ12" s="119"/>
      <c r="OK12" s="120"/>
      <c r="OL12" s="121"/>
      <c r="OM12" s="122"/>
      <c r="ON12" s="123"/>
      <c r="OO12" s="124"/>
      <c r="OP12" s="212"/>
      <c r="OQ12" s="212"/>
    </row>
    <row r="13" spans="1:407" ht="22.5" customHeight="1" x14ac:dyDescent="0.25">
      <c r="E13" s="181"/>
      <c r="F13" s="184"/>
      <c r="G13" s="185"/>
      <c r="H13" s="187"/>
      <c r="I13" s="118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20"/>
      <c r="AB13" s="121"/>
      <c r="AC13" s="122"/>
      <c r="AD13" s="123"/>
      <c r="AE13" s="124"/>
      <c r="AF13" s="179"/>
      <c r="AG13" s="179"/>
      <c r="AM13" s="181"/>
      <c r="AN13" s="184"/>
      <c r="AO13" s="185"/>
      <c r="AP13" s="187"/>
      <c r="AQ13" s="118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20"/>
      <c r="BJ13" s="121"/>
      <c r="BK13" s="122"/>
      <c r="BL13" s="123"/>
      <c r="BM13" s="124"/>
      <c r="BN13" s="179"/>
      <c r="BO13" s="179"/>
      <c r="BU13" s="181" t="str">
        <f>IFERROR(INDEX(Results!P:P,MATCH($BS13,Results!$A:$A,0),1),"")</f>
        <v/>
      </c>
      <c r="BV13" s="184" t="str">
        <f>IFERROR(INDEX(Results!Q:Q,MATCH($BS13,Results!$A:$A,0),1),"")</f>
        <v/>
      </c>
      <c r="BW13" s="185"/>
      <c r="BX13" s="187" t="str">
        <f>IFERROR(INDEX(Results!S:S,MATCH($BS13,Results!$A:$A,0),1),"")</f>
        <v/>
      </c>
      <c r="BY13" s="118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20"/>
      <c r="CR13" s="121"/>
      <c r="CS13" s="122"/>
      <c r="CT13" s="123"/>
      <c r="CU13" s="124"/>
      <c r="CV13" s="179"/>
      <c r="CW13" s="179" t="str">
        <f>IFERROR(IF(INDEX(Results!O:O,MATCH($BS13,Results!$A:$A,0),1)=0,"",INDEX(Results!O:O,MATCH($BS13,Results!$A:$A,0),1)),"")</f>
        <v/>
      </c>
      <c r="DC13" s="181" t="str">
        <f>IFERROR(INDEX(Results!P:P,MATCH($DA13,Results!$A:$A,0),1),"")</f>
        <v/>
      </c>
      <c r="DD13" s="184" t="str">
        <f>IFERROR(INDEX(Results!Q:Q,MATCH($DA13,Results!$A:$A,0),1),"")</f>
        <v/>
      </c>
      <c r="DE13" s="185"/>
      <c r="DF13" s="187" t="str">
        <f>IFERROR(INDEX(Results!S:S,MATCH($DA13,Results!$A:$A,0),1),"")</f>
        <v/>
      </c>
      <c r="DG13" s="118"/>
      <c r="DH13" s="119"/>
      <c r="DI13" s="119"/>
      <c r="DJ13" s="119"/>
      <c r="DK13" s="119"/>
      <c r="DL13" s="119"/>
      <c r="DM13" s="119"/>
      <c r="DN13" s="119"/>
      <c r="DO13" s="119"/>
      <c r="DP13" s="119"/>
      <c r="DQ13" s="119"/>
      <c r="DR13" s="119"/>
      <c r="DS13" s="119"/>
      <c r="DT13" s="119"/>
      <c r="DU13" s="119"/>
      <c r="DV13" s="119"/>
      <c r="DW13" s="119"/>
      <c r="DX13" s="119"/>
      <c r="DY13" s="120"/>
      <c r="DZ13" s="121"/>
      <c r="EA13" s="122"/>
      <c r="EB13" s="123"/>
      <c r="EC13" s="124"/>
      <c r="ED13" s="179"/>
      <c r="EE13" s="179" t="str">
        <f>IFERROR(IF(INDEX(Results!O:O,MATCH($DA13,Results!$A:$A,0),1)=0,"",INDEX(Results!O:O,MATCH($DA13,Results!$A:$A,0),1)),"")</f>
        <v/>
      </c>
      <c r="EK13" s="181" t="str">
        <f>IFERROR(INDEX(Results!P:P,MATCH($EI13,Results!$A:$A,0),1),"")</f>
        <v/>
      </c>
      <c r="EL13" s="184" t="str">
        <f>IFERROR(INDEX(Results!Q:Q,MATCH($EI13,Results!$A:$A,0),1),"")</f>
        <v/>
      </c>
      <c r="EM13" s="185"/>
      <c r="EN13" s="187" t="str">
        <f>IFERROR(INDEX(Results!S:S,MATCH($EI13,Results!$A:$A,0),1),"")</f>
        <v/>
      </c>
      <c r="EO13" s="118"/>
      <c r="EP13" s="119"/>
      <c r="EQ13" s="119"/>
      <c r="ER13" s="119"/>
      <c r="ES13" s="119"/>
      <c r="ET13" s="119"/>
      <c r="EU13" s="119"/>
      <c r="EV13" s="119"/>
      <c r="EW13" s="119"/>
      <c r="EX13" s="119"/>
      <c r="EY13" s="119"/>
      <c r="EZ13" s="119"/>
      <c r="FA13" s="119"/>
      <c r="FB13" s="119"/>
      <c r="FC13" s="119"/>
      <c r="FD13" s="119"/>
      <c r="FE13" s="119"/>
      <c r="FF13" s="119"/>
      <c r="FG13" s="120"/>
      <c r="FH13" s="121"/>
      <c r="FI13" s="122"/>
      <c r="FJ13" s="123"/>
      <c r="FK13" s="124"/>
      <c r="FL13" s="179"/>
      <c r="FM13" s="179" t="str">
        <f>IFERROR(IF(INDEX(Results!O:O,MATCH($EI13,Results!$A:$A,0),1)=0,"",INDEX(Results!O:O,MATCH($EI13,Results!$A:$A,0),1)),"")</f>
        <v/>
      </c>
      <c r="FS13" s="181" t="str">
        <f>IFERROR(INDEX(Results!P:P,MATCH($FQ13,Results!$A:$A,0),1),"")</f>
        <v/>
      </c>
      <c r="FT13" s="184" t="str">
        <f>IFERROR(INDEX(Results!Q:Q,MATCH($FQ13,Results!$A:$A,0),1),"")</f>
        <v/>
      </c>
      <c r="FU13" s="185"/>
      <c r="FV13" s="187" t="str">
        <f>IFERROR(INDEX(Results!S:S,MATCH($FQ13,Results!$A:$A,0),1),"")</f>
        <v/>
      </c>
      <c r="FW13" s="118"/>
      <c r="FX13" s="119"/>
      <c r="FY13" s="119"/>
      <c r="FZ13" s="119"/>
      <c r="GA13" s="119"/>
      <c r="GB13" s="119"/>
      <c r="GC13" s="119"/>
      <c r="GD13" s="119"/>
      <c r="GE13" s="119"/>
      <c r="GF13" s="119"/>
      <c r="GG13" s="119"/>
      <c r="GH13" s="119"/>
      <c r="GI13" s="119"/>
      <c r="GJ13" s="119"/>
      <c r="GK13" s="119"/>
      <c r="GL13" s="119"/>
      <c r="GM13" s="119"/>
      <c r="GN13" s="119"/>
      <c r="GO13" s="120"/>
      <c r="GP13" s="121"/>
      <c r="GQ13" s="122"/>
      <c r="GR13" s="123"/>
      <c r="GS13" s="124"/>
      <c r="GT13" s="179"/>
      <c r="GU13" s="179" t="str">
        <f>IFERROR(IF(INDEX(Results!O:O,MATCH($FQ13,Results!$A:$A,0),1)=0,"",INDEX(Results!O:O,MATCH($FQ13,Results!$A:$A,0),1)),"")</f>
        <v/>
      </c>
      <c r="HA13" s="181" t="str">
        <f>IFERROR(INDEX(Results!P:P,MATCH($GY13,Results!$A:$A,0),1),"")</f>
        <v/>
      </c>
      <c r="HB13" s="184" t="str">
        <f>IFERROR(INDEX(Results!Q:Q,MATCH($GY13,Results!$A:$A,0),1),"")</f>
        <v/>
      </c>
      <c r="HC13" s="185"/>
      <c r="HD13" s="187" t="str">
        <f>IFERROR(INDEX(Results!S:S,MATCH($GY13,Results!$A:$A,0),1),"")</f>
        <v/>
      </c>
      <c r="HE13" s="118"/>
      <c r="HF13" s="119"/>
      <c r="HG13" s="119"/>
      <c r="HH13" s="119"/>
      <c r="HI13" s="119"/>
      <c r="HJ13" s="119"/>
      <c r="HK13" s="119"/>
      <c r="HL13" s="119"/>
      <c r="HM13" s="119"/>
      <c r="HN13" s="119"/>
      <c r="HO13" s="119"/>
      <c r="HP13" s="119"/>
      <c r="HQ13" s="119"/>
      <c r="HR13" s="119"/>
      <c r="HS13" s="119"/>
      <c r="HT13" s="119"/>
      <c r="HU13" s="119"/>
      <c r="HV13" s="119"/>
      <c r="HW13" s="120"/>
      <c r="HX13" s="121"/>
      <c r="HY13" s="122"/>
      <c r="HZ13" s="123"/>
      <c r="IA13" s="124"/>
      <c r="IB13" s="179"/>
      <c r="IC13" s="179" t="str">
        <f>IFERROR(IF(INDEX(Results!O:O,MATCH($GY13,Results!$A:$A,0),1)=0,"",INDEX(Results!O:O,MATCH($GY13,Results!$A:$A,0),1)),"")</f>
        <v/>
      </c>
      <c r="II13" s="181" t="str">
        <f>IFERROR(INDEX(Results!P:P,MATCH($IG13,Results!$A:$A,0),1),"")</f>
        <v/>
      </c>
      <c r="IJ13" s="184" t="str">
        <f>IFERROR(INDEX(Results!Q:Q,MATCH($IG13,Results!$A:$A,0),1),"")</f>
        <v/>
      </c>
      <c r="IK13" s="185"/>
      <c r="IL13" s="187" t="str">
        <f>IFERROR(INDEX(Results!S:S,MATCH($IG13,Results!$A:$A,0),1),"")</f>
        <v/>
      </c>
      <c r="IM13" s="118"/>
      <c r="IN13" s="119"/>
      <c r="IO13" s="119"/>
      <c r="IP13" s="119"/>
      <c r="IQ13" s="119"/>
      <c r="IR13" s="119"/>
      <c r="IS13" s="119"/>
      <c r="IT13" s="119"/>
      <c r="IU13" s="119"/>
      <c r="IV13" s="119"/>
      <c r="IW13" s="119"/>
      <c r="IX13" s="119"/>
      <c r="IY13" s="119"/>
      <c r="IZ13" s="119"/>
      <c r="JA13" s="119"/>
      <c r="JB13" s="119"/>
      <c r="JC13" s="119"/>
      <c r="JD13" s="119"/>
      <c r="JE13" s="120"/>
      <c r="JF13" s="121"/>
      <c r="JG13" s="122"/>
      <c r="JH13" s="123"/>
      <c r="JI13" s="124"/>
      <c r="JJ13" s="179"/>
      <c r="JK13" s="179" t="str">
        <f>IFERROR(IF(INDEX(Results!O:O,MATCH($IG13,Results!$A:$A,0),1)=0,"",INDEX(Results!O:O,MATCH($IG13,Results!$A:$A,0),1)),"")</f>
        <v/>
      </c>
      <c r="JQ13" s="181" t="str">
        <f>IFERROR(INDEX(Results!P:P,MATCH($JO13,Results!$A:$A,0),1),"")</f>
        <v/>
      </c>
      <c r="JR13" s="184" t="str">
        <f>IFERROR(INDEX(Results!Q:Q,MATCH($JO13,Results!$A:$A,0),1),"")</f>
        <v/>
      </c>
      <c r="JS13" s="185"/>
      <c r="JT13" s="187" t="str">
        <f>IFERROR(INDEX(Results!S:S,MATCH($JO13,Results!$A:$A,0),1),"")</f>
        <v/>
      </c>
      <c r="JU13" s="118"/>
      <c r="JV13" s="119"/>
      <c r="JW13" s="119"/>
      <c r="JX13" s="119"/>
      <c r="JY13" s="119"/>
      <c r="JZ13" s="119"/>
      <c r="KA13" s="119"/>
      <c r="KB13" s="119"/>
      <c r="KC13" s="119"/>
      <c r="KD13" s="119"/>
      <c r="KE13" s="119"/>
      <c r="KF13" s="119"/>
      <c r="KG13" s="119"/>
      <c r="KH13" s="119"/>
      <c r="KI13" s="119"/>
      <c r="KJ13" s="119"/>
      <c r="KK13" s="119"/>
      <c r="KL13" s="119"/>
      <c r="KM13" s="120"/>
      <c r="KN13" s="121"/>
      <c r="KO13" s="122"/>
      <c r="KP13" s="123"/>
      <c r="KQ13" s="124"/>
      <c r="KR13" s="179"/>
      <c r="KS13" s="179" t="str">
        <f>IFERROR(IF(INDEX(Results!O:O,MATCH($JO13,Results!$A:$A,0),1)=0,"",INDEX(Results!O:O,MATCH($JO13,Results!$A:$A,0),1)),"")</f>
        <v/>
      </c>
      <c r="KY13" s="181" t="str">
        <f>IFERROR(INDEX(Results!P:P,MATCH($KW13,Results!$A:$A,0),1),"")</f>
        <v/>
      </c>
      <c r="KZ13" s="184" t="str">
        <f>IFERROR(INDEX(Results!Q:Q,MATCH($KW13,Results!$A:$A,0),1),"")</f>
        <v/>
      </c>
      <c r="LA13" s="185"/>
      <c r="LB13" s="187" t="str">
        <f>IFERROR(INDEX(Results!S:S,MATCH($KW13,Results!$A:$A,0),1),"")</f>
        <v/>
      </c>
      <c r="LC13" s="118"/>
      <c r="LD13" s="119"/>
      <c r="LE13" s="119"/>
      <c r="LF13" s="119"/>
      <c r="LG13" s="119"/>
      <c r="LH13" s="119"/>
      <c r="LI13" s="119"/>
      <c r="LJ13" s="119"/>
      <c r="LK13" s="119"/>
      <c r="LL13" s="119"/>
      <c r="LM13" s="119"/>
      <c r="LN13" s="119"/>
      <c r="LO13" s="119"/>
      <c r="LP13" s="119"/>
      <c r="LQ13" s="119"/>
      <c r="LR13" s="119"/>
      <c r="LS13" s="119"/>
      <c r="LT13" s="119"/>
      <c r="LU13" s="120"/>
      <c r="LV13" s="121"/>
      <c r="LW13" s="122"/>
      <c r="LX13" s="123"/>
      <c r="LY13" s="124"/>
      <c r="LZ13" s="179"/>
      <c r="MA13" s="179" t="str">
        <f>IFERROR(IF(INDEX(Results!O:O,MATCH($KW13,Results!$A:$A,0),1)=0,"",INDEX(Results!O:O,MATCH($KW13,Results!$A:$A,0),1)),"")</f>
        <v/>
      </c>
      <c r="MG13" s="181" t="str">
        <f>IFERROR(INDEX(Results!P:P,MATCH($ME13,Results!$A:$A,0),1),"")</f>
        <v/>
      </c>
      <c r="MH13" s="184" t="str">
        <f>IFERROR(INDEX(Results!Q:Q,MATCH($ME13,Results!$A:$A,0),1),"")</f>
        <v/>
      </c>
      <c r="MI13" s="185"/>
      <c r="MJ13" s="187" t="str">
        <f>IFERROR(INDEX(Results!S:S,MATCH($ME13,Results!$A:$A,0),1),"")</f>
        <v/>
      </c>
      <c r="MK13" s="118"/>
      <c r="ML13" s="119"/>
      <c r="MM13" s="119"/>
      <c r="MN13" s="119"/>
      <c r="MO13" s="119"/>
      <c r="MP13" s="119"/>
      <c r="MQ13" s="119"/>
      <c r="MR13" s="119"/>
      <c r="MS13" s="119"/>
      <c r="MT13" s="119"/>
      <c r="MU13" s="119"/>
      <c r="MV13" s="119"/>
      <c r="MW13" s="119"/>
      <c r="MX13" s="119"/>
      <c r="MY13" s="119"/>
      <c r="MZ13" s="119"/>
      <c r="NA13" s="119"/>
      <c r="NB13" s="119"/>
      <c r="NC13" s="120"/>
      <c r="ND13" s="121"/>
      <c r="NE13" s="122"/>
      <c r="NF13" s="123"/>
      <c r="NG13" s="124"/>
      <c r="NH13" s="179"/>
      <c r="NI13" s="179" t="str">
        <f>IFERROR(IF(INDEX(Results!O:O,MATCH($ME13,Results!$A:$A,0),1)=0,"",INDEX(Results!O:O,MATCH($ME13,Results!$A:$A,0),1)),"")</f>
        <v/>
      </c>
      <c r="NO13" s="181" t="str">
        <f>IFERROR(INDEX(Results!P:P,MATCH($NM13,Results!$A:$A,0),1),"")</f>
        <v/>
      </c>
      <c r="NP13" s="184" t="str">
        <f>IFERROR(INDEX(Results!Q:Q,MATCH($NM13,Results!$A:$A,0),1),"")</f>
        <v/>
      </c>
      <c r="NQ13" s="185"/>
      <c r="NR13" s="187" t="str">
        <f>IFERROR(INDEX(Results!S:S,MATCH($NM13,Results!$A:$A,0),1),"")</f>
        <v/>
      </c>
      <c r="NS13" s="118"/>
      <c r="NT13" s="119"/>
      <c r="NU13" s="119"/>
      <c r="NV13" s="119"/>
      <c r="NW13" s="119"/>
      <c r="NX13" s="119"/>
      <c r="NY13" s="119"/>
      <c r="NZ13" s="119"/>
      <c r="OA13" s="119"/>
      <c r="OB13" s="119"/>
      <c r="OC13" s="119"/>
      <c r="OD13" s="119"/>
      <c r="OE13" s="119"/>
      <c r="OF13" s="119"/>
      <c r="OG13" s="119"/>
      <c r="OH13" s="119"/>
      <c r="OI13" s="119"/>
      <c r="OJ13" s="119"/>
      <c r="OK13" s="120"/>
      <c r="OL13" s="121"/>
      <c r="OM13" s="122"/>
      <c r="ON13" s="123"/>
      <c r="OO13" s="124"/>
      <c r="OP13" s="179"/>
      <c r="OQ13" s="179" t="str">
        <f>IFERROR(IF(INDEX(Results!O:O,MATCH($NM13,Results!$A:$A,0),1)=0,"",INDEX(Results!O:O,MATCH($NM13,Results!$A:$A,0),1)),"")</f>
        <v/>
      </c>
    </row>
    <row r="14" spans="1:407" ht="22.5" customHeight="1" x14ac:dyDescent="0.25">
      <c r="A14">
        <f>A11</f>
        <v>1</v>
      </c>
      <c r="B14">
        <f>B11+1</f>
        <v>2</v>
      </c>
      <c r="C14" t="str">
        <f t="shared" ref="C14:C38" si="0">A14&amp;B14</f>
        <v>12</v>
      </c>
      <c r="E14" s="180">
        <f>IFERROR(INDEX(Results!P:P,MATCH($C14,Results!$B:$B,0),1),"")</f>
        <v>68</v>
      </c>
      <c r="F14" s="182" t="str">
        <f>IFERROR(INDEX(Results!Q:Q,MATCH($C14,Results!$B:$B,0),1),"")</f>
        <v>Flo Smith</v>
      </c>
      <c r="G14" s="183"/>
      <c r="H14" s="186" t="str">
        <f>IFERROR(INDEX(Results!S:S,MATCH($C14,Results!$B:$B,0),1),"")</f>
        <v>Dayboro</v>
      </c>
      <c r="I14" s="118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20"/>
      <c r="AB14" s="121"/>
      <c r="AC14" s="122"/>
      <c r="AD14" s="123"/>
      <c r="AE14" s="124"/>
      <c r="AF14" s="178"/>
      <c r="AG14" s="178" t="str">
        <f>IFERROR(IF(INDEX(Results!O:O,MATCH($C14,Results!$B:$B,0),1)=0,"",INDEX(Results!O:O,MATCH($C14,Results!$B:$B,0),1)),"")</f>
        <v/>
      </c>
      <c r="AI14">
        <f>AI11</f>
        <v>2</v>
      </c>
      <c r="AJ14">
        <f>AJ11+1</f>
        <v>2</v>
      </c>
      <c r="AK14" t="str">
        <f t="shared" ref="AK14" si="1">AI14&amp;AJ14</f>
        <v>22</v>
      </c>
      <c r="AM14" s="180">
        <f>IFERROR(INDEX(Results!P:P,MATCH($AK14,Results!$B:$B,0),1),"")</f>
        <v>56</v>
      </c>
      <c r="AN14" s="182" t="str">
        <f>IFERROR(INDEX(Results!Q:Q,MATCH($AK14,Results!$B:$B,0),1),"")</f>
        <v>Camryn Keag</v>
      </c>
      <c r="AO14" s="183"/>
      <c r="AP14" s="186" t="str">
        <f>IFERROR(INDEX(Results!S:S,MATCH($AK14,Results!$B:$B,0),1),"")</f>
        <v xml:space="preserve">Redlands </v>
      </c>
      <c r="AQ14" s="118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20"/>
      <c r="BJ14" s="121"/>
      <c r="BK14" s="122"/>
      <c r="BL14" s="123"/>
      <c r="BM14" s="124"/>
      <c r="BN14" s="178"/>
      <c r="BO14" s="178" t="str">
        <f>IFERROR(IF(INDEX(Results!O:O,MATCH($AK14,Results!$B:$B,0),1)=0,"",INDEX(Results!O:O,MATCH($AK14,Results!$B:$B,0),1)),"")</f>
        <v/>
      </c>
      <c r="BQ14">
        <f>BQ11</f>
        <v>3</v>
      </c>
      <c r="BR14">
        <f>BR11+1</f>
        <v>2</v>
      </c>
      <c r="BS14" t="str">
        <f t="shared" ref="BS14" si="2">BQ14&amp;BR14</f>
        <v>32</v>
      </c>
      <c r="BU14" s="180">
        <f>IFERROR(INDEX(Results!P:P,MATCH($BS14,Results!$B:$B,0),1),"")</f>
        <v>69</v>
      </c>
      <c r="BV14" s="182" t="str">
        <f>IFERROR(INDEX(Results!Q:Q,MATCH($BS14,Results!$B:$B,0),1),"")</f>
        <v>Karina Reeve-johnson</v>
      </c>
      <c r="BW14" s="183"/>
      <c r="BX14" s="186" t="str">
        <f>IFERROR(INDEX(Results!S:S,MATCH($BS14,Results!$B:$B,0),1),"")</f>
        <v>Moggill</v>
      </c>
      <c r="BY14" s="118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20"/>
      <c r="CR14" s="121"/>
      <c r="CS14" s="122"/>
      <c r="CT14" s="123"/>
      <c r="CU14" s="124"/>
      <c r="CV14" s="178"/>
      <c r="CW14" s="178" t="str">
        <f>IFERROR(IF(INDEX(Results!O:O,MATCH($BS14,Results!$B:$B,0),1)=0,"",INDEX(Results!O:O,MATCH($BS14,Results!$B:$B,0),1)),"")</f>
        <v/>
      </c>
      <c r="CY14">
        <f>CY11</f>
        <v>4</v>
      </c>
      <c r="CZ14">
        <f>CZ11+1</f>
        <v>2</v>
      </c>
      <c r="DA14" t="str">
        <f t="shared" ref="DA14" si="3">CY14&amp;CZ14</f>
        <v>42</v>
      </c>
      <c r="DC14" s="180">
        <f>IFERROR(INDEX(Results!P:P,MATCH($DA14,Results!$B:$B,0),1),"")</f>
        <v>48</v>
      </c>
      <c r="DD14" s="182" t="str">
        <f>IFERROR(INDEX(Results!Q:Q,MATCH($DA14,Results!$B:$B,0),1),"")</f>
        <v>Ellie Sandiford</v>
      </c>
      <c r="DE14" s="183"/>
      <c r="DF14" s="186" t="str">
        <f>IFERROR(INDEX(Results!S:S,MATCH($DA14,Results!$B:$B,0),1),"")</f>
        <v xml:space="preserve">Darra Oxley </v>
      </c>
      <c r="DG14" s="118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20"/>
      <c r="DZ14" s="121"/>
      <c r="EA14" s="122"/>
      <c r="EB14" s="123"/>
      <c r="EC14" s="124"/>
      <c r="ED14" s="178"/>
      <c r="EE14" s="178" t="str">
        <f>IFERROR(IF(INDEX(Results!O:O,MATCH($DA14,Results!$B:$B,0),1)=0,"",INDEX(Results!O:O,MATCH($DA14,Results!$B:$B,0),1)),"")</f>
        <v/>
      </c>
      <c r="EG14">
        <f>EG11</f>
        <v>5</v>
      </c>
      <c r="EH14">
        <f>EH11+1</f>
        <v>2</v>
      </c>
      <c r="EI14" t="str">
        <f t="shared" ref="EI14" si="4">EG14&amp;EH14</f>
        <v>52</v>
      </c>
      <c r="EK14" s="180">
        <f>IFERROR(INDEX(Results!P:P,MATCH($EI14,Results!$B:$B,0),1),"")</f>
        <v>86</v>
      </c>
      <c r="EL14" s="182" t="str">
        <f>IFERROR(INDEX(Results!Q:Q,MATCH($EI14,Results!$B:$B,0),1),"")</f>
        <v>Sophie Greiner</v>
      </c>
      <c r="EM14" s="183"/>
      <c r="EN14" s="186" t="str">
        <f>IFERROR(INDEX(Results!S:S,MATCH($EI14,Results!$B:$B,0),1),"")</f>
        <v xml:space="preserve">Tallebudgera </v>
      </c>
      <c r="EO14" s="118"/>
      <c r="EP14" s="119"/>
      <c r="EQ14" s="119"/>
      <c r="ER14" s="119"/>
      <c r="ES14" s="119"/>
      <c r="ET14" s="119"/>
      <c r="EU14" s="119"/>
      <c r="EV14" s="119"/>
      <c r="EW14" s="119"/>
      <c r="EX14" s="119"/>
      <c r="EY14" s="119"/>
      <c r="EZ14" s="119"/>
      <c r="FA14" s="119"/>
      <c r="FB14" s="119"/>
      <c r="FC14" s="119"/>
      <c r="FD14" s="119"/>
      <c r="FE14" s="119"/>
      <c r="FF14" s="119"/>
      <c r="FG14" s="120"/>
      <c r="FH14" s="121"/>
      <c r="FI14" s="122"/>
      <c r="FJ14" s="123"/>
      <c r="FK14" s="124"/>
      <c r="FL14" s="178"/>
      <c r="FM14" s="178" t="str">
        <f>IFERROR(IF(INDEX(Results!O:O,MATCH($EI14,Results!$B:$B,0),1)=0,"",INDEX(Results!O:O,MATCH($EI14,Results!$B:$B,0),1)),"")</f>
        <v/>
      </c>
      <c r="FO14">
        <f>FO11</f>
        <v>6</v>
      </c>
      <c r="FP14">
        <f>FP11+1</f>
        <v>2</v>
      </c>
      <c r="FQ14" t="str">
        <f t="shared" ref="FQ14" si="5">FO14&amp;FP14</f>
        <v>62</v>
      </c>
      <c r="FS14" s="180">
        <f>IFERROR(INDEX(Results!P:P,MATCH($FQ14,Results!$B:$B,0),1),"")</f>
        <v>8</v>
      </c>
      <c r="FT14" s="182" t="str">
        <f>IFERROR(INDEX(Results!Q:Q,MATCH($FQ14,Results!$B:$B,0),1),"")</f>
        <v>Kirrah Paten</v>
      </c>
      <c r="FU14" s="183"/>
      <c r="FV14" s="186" t="str">
        <f>IFERROR(INDEX(Results!S:S,MATCH($FQ14,Results!$B:$B,0),1),"")</f>
        <v>Southside</v>
      </c>
      <c r="FW14" s="118"/>
      <c r="FX14" s="119"/>
      <c r="FY14" s="119"/>
      <c r="FZ14" s="119"/>
      <c r="GA14" s="119"/>
      <c r="GB14" s="119"/>
      <c r="GC14" s="119"/>
      <c r="GD14" s="119"/>
      <c r="GE14" s="119"/>
      <c r="GF14" s="119"/>
      <c r="GG14" s="119"/>
      <c r="GH14" s="119"/>
      <c r="GI14" s="119"/>
      <c r="GJ14" s="119"/>
      <c r="GK14" s="119"/>
      <c r="GL14" s="119"/>
      <c r="GM14" s="119"/>
      <c r="GN14" s="119"/>
      <c r="GO14" s="120"/>
      <c r="GP14" s="121"/>
      <c r="GQ14" s="122"/>
      <c r="GR14" s="123"/>
      <c r="GS14" s="124"/>
      <c r="GT14" s="178"/>
      <c r="GU14" s="178" t="str">
        <f>IFERROR(IF(INDEX(Results!O:O,MATCH($FQ14,Results!$B:$B,0),1)=0,"",INDEX(Results!O:O,MATCH($FQ14,Results!$B:$B,0),1)),"")</f>
        <v/>
      </c>
      <c r="GW14">
        <f>GW11</f>
        <v>7</v>
      </c>
      <c r="GX14">
        <f>GX11+1</f>
        <v>2</v>
      </c>
      <c r="GY14" t="str">
        <f t="shared" ref="GY14" si="6">GW14&amp;GX14</f>
        <v>72</v>
      </c>
      <c r="HA14" s="180">
        <f>IFERROR(INDEX(Results!P:P,MATCH($GY14,Results!$B:$B,0),1),"")</f>
        <v>74</v>
      </c>
      <c r="HB14" s="182" t="str">
        <f>IFERROR(INDEX(Results!Q:Q,MATCH($GY14,Results!$B:$B,0),1),"")</f>
        <v>Willa Boersma</v>
      </c>
      <c r="HC14" s="183"/>
      <c r="HD14" s="186" t="str">
        <f>IFERROR(INDEX(Results!S:S,MATCH($GY14,Results!$B:$B,0),1),"")</f>
        <v>Moggill</v>
      </c>
      <c r="HE14" s="118"/>
      <c r="HF14" s="119"/>
      <c r="HG14" s="119"/>
      <c r="HH14" s="119"/>
      <c r="HI14" s="119"/>
      <c r="HJ14" s="119"/>
      <c r="HK14" s="119"/>
      <c r="HL14" s="119"/>
      <c r="HM14" s="119"/>
      <c r="HN14" s="119"/>
      <c r="HO14" s="119"/>
      <c r="HP14" s="119"/>
      <c r="HQ14" s="119"/>
      <c r="HR14" s="119"/>
      <c r="HS14" s="119"/>
      <c r="HT14" s="119"/>
      <c r="HU14" s="119"/>
      <c r="HV14" s="119"/>
      <c r="HW14" s="120"/>
      <c r="HX14" s="121"/>
      <c r="HY14" s="122"/>
      <c r="HZ14" s="123"/>
      <c r="IA14" s="124"/>
      <c r="IB14" s="178"/>
      <c r="IC14" s="178" t="str">
        <f>IFERROR(IF(INDEX(Results!O:O,MATCH($GY14,Results!$B:$B,0),1)=0,"",INDEX(Results!O:O,MATCH($GY14,Results!$B:$B,0),1)),"")</f>
        <v/>
      </c>
      <c r="IE14">
        <f>IE11</f>
        <v>8</v>
      </c>
      <c r="IF14">
        <f>IF11+1</f>
        <v>2</v>
      </c>
      <c r="IG14" t="str">
        <f t="shared" ref="IG14" si="7">IE14&amp;IF14</f>
        <v>82</v>
      </c>
      <c r="II14" s="180" t="str">
        <f>IFERROR(INDEX(Results!P:P,MATCH($IG14,Results!$B:$B,0),1),"")</f>
        <v/>
      </c>
      <c r="IJ14" s="182" t="str">
        <f>IFERROR(INDEX(Results!Q:Q,MATCH($IG14,Results!$B:$B,0),1),"")</f>
        <v/>
      </c>
      <c r="IK14" s="183"/>
      <c r="IL14" s="186" t="str">
        <f>IFERROR(INDEX(Results!S:S,MATCH($IG14,Results!$B:$B,0),1),"")</f>
        <v/>
      </c>
      <c r="IM14" s="118"/>
      <c r="IN14" s="119"/>
      <c r="IO14" s="119"/>
      <c r="IP14" s="119"/>
      <c r="IQ14" s="119"/>
      <c r="IR14" s="119"/>
      <c r="IS14" s="119"/>
      <c r="IT14" s="119"/>
      <c r="IU14" s="119"/>
      <c r="IV14" s="119"/>
      <c r="IW14" s="119"/>
      <c r="IX14" s="119"/>
      <c r="IY14" s="119"/>
      <c r="IZ14" s="119"/>
      <c r="JA14" s="119"/>
      <c r="JB14" s="119"/>
      <c r="JC14" s="119"/>
      <c r="JD14" s="119"/>
      <c r="JE14" s="120"/>
      <c r="JF14" s="121"/>
      <c r="JG14" s="122"/>
      <c r="JH14" s="123"/>
      <c r="JI14" s="124"/>
      <c r="JJ14" s="178"/>
      <c r="JK14" s="178" t="str">
        <f>IFERROR(IF(INDEX(Results!O:O,MATCH($IG14,Results!$B:$B,0),1)=0,"",INDEX(Results!O:O,MATCH($IG14,Results!$B:$B,0),1)),"")</f>
        <v/>
      </c>
      <c r="JM14">
        <f>JM11</f>
        <v>9</v>
      </c>
      <c r="JN14">
        <f>JN11+1</f>
        <v>2</v>
      </c>
      <c r="JO14" t="str">
        <f t="shared" ref="JO14" si="8">JM14&amp;JN14</f>
        <v>92</v>
      </c>
      <c r="JQ14" s="180" t="str">
        <f>IFERROR(INDEX(Results!P:P,MATCH($JO14,Results!$B:$B,0),1),"")</f>
        <v/>
      </c>
      <c r="JR14" s="182" t="str">
        <f>IFERROR(INDEX(Results!Q:Q,MATCH($JO14,Results!$B:$B,0),1),"")</f>
        <v/>
      </c>
      <c r="JS14" s="183"/>
      <c r="JT14" s="186" t="str">
        <f>IFERROR(INDEX(Results!S:S,MATCH($JO14,Results!$B:$B,0),1),"")</f>
        <v/>
      </c>
      <c r="JU14" s="118"/>
      <c r="JV14" s="119"/>
      <c r="JW14" s="119"/>
      <c r="JX14" s="119"/>
      <c r="JY14" s="119"/>
      <c r="JZ14" s="119"/>
      <c r="KA14" s="119"/>
      <c r="KB14" s="119"/>
      <c r="KC14" s="119"/>
      <c r="KD14" s="119"/>
      <c r="KE14" s="119"/>
      <c r="KF14" s="119"/>
      <c r="KG14" s="119"/>
      <c r="KH14" s="119"/>
      <c r="KI14" s="119"/>
      <c r="KJ14" s="119"/>
      <c r="KK14" s="119"/>
      <c r="KL14" s="119"/>
      <c r="KM14" s="120"/>
      <c r="KN14" s="121"/>
      <c r="KO14" s="122"/>
      <c r="KP14" s="123"/>
      <c r="KQ14" s="124"/>
      <c r="KR14" s="178"/>
      <c r="KS14" s="178" t="str">
        <f>IFERROR(IF(INDEX(Results!O:O,MATCH($JO14,Results!$B:$B,0),1)=0,"",INDEX(Results!O:O,MATCH($JO14,Results!$B:$B,0),1)),"")</f>
        <v/>
      </c>
      <c r="KU14">
        <f>KU11</f>
        <v>10</v>
      </c>
      <c r="KV14">
        <f>KV11+1</f>
        <v>2</v>
      </c>
      <c r="KW14" t="str">
        <f t="shared" ref="KW14" si="9">KU14&amp;KV14</f>
        <v>102</v>
      </c>
      <c r="KY14" s="180">
        <f>IFERROR(INDEX(Results!P:P,MATCH($KW14,Results!$B:$B,0),1),"")</f>
        <v>14</v>
      </c>
      <c r="KZ14" s="182" t="str">
        <f>IFERROR(INDEX(Results!Q:Q,MATCH($KW14,Results!$B:$B,0),1),"")</f>
        <v>Amelia Parry</v>
      </c>
      <c r="LA14" s="183"/>
      <c r="LB14" s="186" t="str">
        <f>IFERROR(INDEX(Results!S:S,MATCH($KW14,Results!$B:$B,0),1),"")</f>
        <v>Samford</v>
      </c>
      <c r="LC14" s="118"/>
      <c r="LD14" s="119"/>
      <c r="LE14" s="119"/>
      <c r="LF14" s="119"/>
      <c r="LG14" s="119"/>
      <c r="LH14" s="119"/>
      <c r="LI14" s="119"/>
      <c r="LJ14" s="119"/>
      <c r="LK14" s="119"/>
      <c r="LL14" s="119"/>
      <c r="LM14" s="119"/>
      <c r="LN14" s="119"/>
      <c r="LO14" s="119"/>
      <c r="LP14" s="119"/>
      <c r="LQ14" s="119"/>
      <c r="LR14" s="119"/>
      <c r="LS14" s="119"/>
      <c r="LT14" s="119"/>
      <c r="LU14" s="120"/>
      <c r="LV14" s="121"/>
      <c r="LW14" s="122"/>
      <c r="LX14" s="123"/>
      <c r="LY14" s="124"/>
      <c r="LZ14" s="178"/>
      <c r="MA14" s="178" t="str">
        <f>IFERROR(IF(INDEX(Results!O:O,MATCH($KW14,Results!$B:$B,0),1)=0,"",INDEX(Results!O:O,MATCH($KW14,Results!$B:$B,0),1)),"")</f>
        <v/>
      </c>
      <c r="MC14">
        <f>MC11</f>
        <v>11</v>
      </c>
      <c r="MD14">
        <f>MD11+1</f>
        <v>2</v>
      </c>
      <c r="ME14" t="str">
        <f t="shared" ref="ME14" si="10">MC14&amp;MD14</f>
        <v>112</v>
      </c>
      <c r="MG14" s="180">
        <f>IFERROR(INDEX(Results!P:P,MATCH($ME14,Results!$B:$B,0),1),"")</f>
        <v>29</v>
      </c>
      <c r="MH14" s="182" t="str">
        <f>IFERROR(INDEX(Results!Q:Q,MATCH($ME14,Results!$B:$B,0),1),"")</f>
        <v>Sienna Kimmorley-baeta</v>
      </c>
      <c r="MI14" s="183"/>
      <c r="MJ14" s="186" t="str">
        <f>IFERROR(INDEX(Results!S:S,MATCH($ME14,Results!$B:$B,0),1),"")</f>
        <v>Runcorn</v>
      </c>
      <c r="MK14" s="118"/>
      <c r="ML14" s="119"/>
      <c r="MM14" s="119"/>
      <c r="MN14" s="119"/>
      <c r="MO14" s="119"/>
      <c r="MP14" s="119"/>
      <c r="MQ14" s="119"/>
      <c r="MR14" s="119"/>
      <c r="MS14" s="119"/>
      <c r="MT14" s="119"/>
      <c r="MU14" s="119"/>
      <c r="MV14" s="119"/>
      <c r="MW14" s="119"/>
      <c r="MX14" s="119"/>
      <c r="MY14" s="119"/>
      <c r="MZ14" s="119"/>
      <c r="NA14" s="119"/>
      <c r="NB14" s="119"/>
      <c r="NC14" s="120"/>
      <c r="ND14" s="121"/>
      <c r="NE14" s="122"/>
      <c r="NF14" s="123"/>
      <c r="NG14" s="124"/>
      <c r="NH14" s="178"/>
      <c r="NI14" s="178" t="str">
        <f>IFERROR(IF(INDEX(Results!O:O,MATCH($ME14,Results!$B:$B,0),1)=0,"",INDEX(Results!O:O,MATCH($ME14,Results!$B:$B,0),1)),"")</f>
        <v/>
      </c>
      <c r="NK14">
        <f>NK11</f>
        <v>12</v>
      </c>
      <c r="NL14">
        <f>NL11+1</f>
        <v>2</v>
      </c>
      <c r="NM14" t="str">
        <f t="shared" ref="NM14" si="11">NK14&amp;NL14</f>
        <v>122</v>
      </c>
      <c r="NO14" s="180">
        <f>IFERROR(INDEX(Results!P:P,MATCH($NM14,Results!$B:$B,0),1),"")</f>
        <v>44</v>
      </c>
      <c r="NP14" s="182" t="str">
        <f>IFERROR(INDEX(Results!Q:Q,MATCH($NM14,Results!$B:$B,0),1),"")</f>
        <v>Mikayla Dillon</v>
      </c>
      <c r="NQ14" s="183"/>
      <c r="NR14" s="186" t="str">
        <f>IFERROR(INDEX(Results!S:S,MATCH($NM14,Results!$B:$B,0),1),"")</f>
        <v>Hendra</v>
      </c>
      <c r="NS14" s="118"/>
      <c r="NT14" s="119"/>
      <c r="NU14" s="119"/>
      <c r="NV14" s="119"/>
      <c r="NW14" s="119"/>
      <c r="NX14" s="119"/>
      <c r="NY14" s="119"/>
      <c r="NZ14" s="119"/>
      <c r="OA14" s="119"/>
      <c r="OB14" s="119"/>
      <c r="OC14" s="119"/>
      <c r="OD14" s="119"/>
      <c r="OE14" s="119"/>
      <c r="OF14" s="119"/>
      <c r="OG14" s="119"/>
      <c r="OH14" s="119"/>
      <c r="OI14" s="119"/>
      <c r="OJ14" s="119"/>
      <c r="OK14" s="120"/>
      <c r="OL14" s="121"/>
      <c r="OM14" s="122"/>
      <c r="ON14" s="123"/>
      <c r="OO14" s="124"/>
      <c r="OP14" s="178"/>
      <c r="OQ14" s="178" t="str">
        <f>IFERROR(IF(INDEX(Results!O:O,MATCH($NM14,Results!$B:$B,0),1)=0,"",INDEX(Results!O:O,MATCH($NM14,Results!$B:$B,0),1)),"")</f>
        <v/>
      </c>
    </row>
    <row r="15" spans="1:407" ht="22.5" customHeight="1" x14ac:dyDescent="0.25">
      <c r="E15" s="213"/>
      <c r="F15" s="214"/>
      <c r="G15" s="215"/>
      <c r="H15" s="216"/>
      <c r="I15" s="118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20"/>
      <c r="AB15" s="121"/>
      <c r="AC15" s="122"/>
      <c r="AD15" s="123"/>
      <c r="AE15" s="124"/>
      <c r="AF15" s="212"/>
      <c r="AG15" s="212"/>
      <c r="AM15" s="213"/>
      <c r="AN15" s="214"/>
      <c r="AO15" s="215"/>
      <c r="AP15" s="216"/>
      <c r="AQ15" s="118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20"/>
      <c r="BJ15" s="121"/>
      <c r="BK15" s="122"/>
      <c r="BL15" s="123"/>
      <c r="BM15" s="124"/>
      <c r="BN15" s="212"/>
      <c r="BO15" s="212"/>
      <c r="BU15" s="213"/>
      <c r="BV15" s="214"/>
      <c r="BW15" s="215"/>
      <c r="BX15" s="216"/>
      <c r="BY15" s="118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20"/>
      <c r="CR15" s="121"/>
      <c r="CS15" s="122"/>
      <c r="CT15" s="123"/>
      <c r="CU15" s="124"/>
      <c r="CV15" s="212"/>
      <c r="CW15" s="212"/>
      <c r="DC15" s="213"/>
      <c r="DD15" s="214"/>
      <c r="DE15" s="215"/>
      <c r="DF15" s="216"/>
      <c r="DG15" s="118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20"/>
      <c r="DZ15" s="121"/>
      <c r="EA15" s="122"/>
      <c r="EB15" s="123"/>
      <c r="EC15" s="124"/>
      <c r="ED15" s="212"/>
      <c r="EE15" s="212"/>
      <c r="EK15" s="213"/>
      <c r="EL15" s="214"/>
      <c r="EM15" s="215"/>
      <c r="EN15" s="216"/>
      <c r="EO15" s="118"/>
      <c r="EP15" s="119"/>
      <c r="EQ15" s="119"/>
      <c r="ER15" s="119"/>
      <c r="ES15" s="119"/>
      <c r="ET15" s="119"/>
      <c r="EU15" s="119"/>
      <c r="EV15" s="119"/>
      <c r="EW15" s="119"/>
      <c r="EX15" s="119"/>
      <c r="EY15" s="119"/>
      <c r="EZ15" s="119"/>
      <c r="FA15" s="119"/>
      <c r="FB15" s="119"/>
      <c r="FC15" s="119"/>
      <c r="FD15" s="119"/>
      <c r="FE15" s="119"/>
      <c r="FF15" s="119"/>
      <c r="FG15" s="120"/>
      <c r="FH15" s="121"/>
      <c r="FI15" s="122"/>
      <c r="FJ15" s="123"/>
      <c r="FK15" s="124"/>
      <c r="FL15" s="212"/>
      <c r="FM15" s="212"/>
      <c r="FS15" s="213"/>
      <c r="FT15" s="214"/>
      <c r="FU15" s="215"/>
      <c r="FV15" s="216"/>
      <c r="FW15" s="118"/>
      <c r="FX15" s="119"/>
      <c r="FY15" s="119"/>
      <c r="FZ15" s="119"/>
      <c r="GA15" s="119"/>
      <c r="GB15" s="119"/>
      <c r="GC15" s="119"/>
      <c r="GD15" s="119"/>
      <c r="GE15" s="119"/>
      <c r="GF15" s="119"/>
      <c r="GG15" s="119"/>
      <c r="GH15" s="119"/>
      <c r="GI15" s="119"/>
      <c r="GJ15" s="119"/>
      <c r="GK15" s="119"/>
      <c r="GL15" s="119"/>
      <c r="GM15" s="119"/>
      <c r="GN15" s="119"/>
      <c r="GO15" s="120"/>
      <c r="GP15" s="121"/>
      <c r="GQ15" s="122"/>
      <c r="GR15" s="123"/>
      <c r="GS15" s="124"/>
      <c r="GT15" s="212"/>
      <c r="GU15" s="212"/>
      <c r="HA15" s="213"/>
      <c r="HB15" s="214"/>
      <c r="HC15" s="215"/>
      <c r="HD15" s="216"/>
      <c r="HE15" s="118"/>
      <c r="HF15" s="119"/>
      <c r="HG15" s="119"/>
      <c r="HH15" s="119"/>
      <c r="HI15" s="119"/>
      <c r="HJ15" s="119"/>
      <c r="HK15" s="119"/>
      <c r="HL15" s="119"/>
      <c r="HM15" s="119"/>
      <c r="HN15" s="119"/>
      <c r="HO15" s="119"/>
      <c r="HP15" s="119"/>
      <c r="HQ15" s="119"/>
      <c r="HR15" s="119"/>
      <c r="HS15" s="119"/>
      <c r="HT15" s="119"/>
      <c r="HU15" s="119"/>
      <c r="HV15" s="119"/>
      <c r="HW15" s="120"/>
      <c r="HX15" s="121"/>
      <c r="HY15" s="122"/>
      <c r="HZ15" s="123"/>
      <c r="IA15" s="124"/>
      <c r="IB15" s="212"/>
      <c r="IC15" s="212"/>
      <c r="II15" s="213"/>
      <c r="IJ15" s="214"/>
      <c r="IK15" s="215"/>
      <c r="IL15" s="216"/>
      <c r="IM15" s="118"/>
      <c r="IN15" s="119"/>
      <c r="IO15" s="119"/>
      <c r="IP15" s="119"/>
      <c r="IQ15" s="119"/>
      <c r="IR15" s="119"/>
      <c r="IS15" s="119"/>
      <c r="IT15" s="119"/>
      <c r="IU15" s="119"/>
      <c r="IV15" s="119"/>
      <c r="IW15" s="119"/>
      <c r="IX15" s="119"/>
      <c r="IY15" s="119"/>
      <c r="IZ15" s="119"/>
      <c r="JA15" s="119"/>
      <c r="JB15" s="119"/>
      <c r="JC15" s="119"/>
      <c r="JD15" s="119"/>
      <c r="JE15" s="120"/>
      <c r="JF15" s="121"/>
      <c r="JG15" s="122"/>
      <c r="JH15" s="123"/>
      <c r="JI15" s="124"/>
      <c r="JJ15" s="212"/>
      <c r="JK15" s="212"/>
      <c r="JQ15" s="213"/>
      <c r="JR15" s="214"/>
      <c r="JS15" s="215"/>
      <c r="JT15" s="216"/>
      <c r="JU15" s="118"/>
      <c r="JV15" s="119"/>
      <c r="JW15" s="119"/>
      <c r="JX15" s="119"/>
      <c r="JY15" s="119"/>
      <c r="JZ15" s="119"/>
      <c r="KA15" s="119"/>
      <c r="KB15" s="119"/>
      <c r="KC15" s="119"/>
      <c r="KD15" s="119"/>
      <c r="KE15" s="119"/>
      <c r="KF15" s="119"/>
      <c r="KG15" s="119"/>
      <c r="KH15" s="119"/>
      <c r="KI15" s="119"/>
      <c r="KJ15" s="119"/>
      <c r="KK15" s="119"/>
      <c r="KL15" s="119"/>
      <c r="KM15" s="120"/>
      <c r="KN15" s="121"/>
      <c r="KO15" s="122"/>
      <c r="KP15" s="123"/>
      <c r="KQ15" s="124"/>
      <c r="KR15" s="212"/>
      <c r="KS15" s="212"/>
      <c r="KY15" s="213"/>
      <c r="KZ15" s="214"/>
      <c r="LA15" s="215"/>
      <c r="LB15" s="216"/>
      <c r="LC15" s="118"/>
      <c r="LD15" s="119"/>
      <c r="LE15" s="119"/>
      <c r="LF15" s="119"/>
      <c r="LG15" s="119"/>
      <c r="LH15" s="119"/>
      <c r="LI15" s="119"/>
      <c r="LJ15" s="119"/>
      <c r="LK15" s="119"/>
      <c r="LL15" s="119"/>
      <c r="LM15" s="119"/>
      <c r="LN15" s="119"/>
      <c r="LO15" s="119"/>
      <c r="LP15" s="119"/>
      <c r="LQ15" s="119"/>
      <c r="LR15" s="119"/>
      <c r="LS15" s="119"/>
      <c r="LT15" s="119"/>
      <c r="LU15" s="120"/>
      <c r="LV15" s="121"/>
      <c r="LW15" s="122"/>
      <c r="LX15" s="123"/>
      <c r="LY15" s="124"/>
      <c r="LZ15" s="212"/>
      <c r="MA15" s="212"/>
      <c r="MG15" s="213"/>
      <c r="MH15" s="214"/>
      <c r="MI15" s="215"/>
      <c r="MJ15" s="216"/>
      <c r="MK15" s="118"/>
      <c r="ML15" s="119"/>
      <c r="MM15" s="119"/>
      <c r="MN15" s="119"/>
      <c r="MO15" s="119"/>
      <c r="MP15" s="119"/>
      <c r="MQ15" s="119"/>
      <c r="MR15" s="119"/>
      <c r="MS15" s="119"/>
      <c r="MT15" s="119"/>
      <c r="MU15" s="119"/>
      <c r="MV15" s="119"/>
      <c r="MW15" s="119"/>
      <c r="MX15" s="119"/>
      <c r="MY15" s="119"/>
      <c r="MZ15" s="119"/>
      <c r="NA15" s="119"/>
      <c r="NB15" s="119"/>
      <c r="NC15" s="120"/>
      <c r="ND15" s="121"/>
      <c r="NE15" s="122"/>
      <c r="NF15" s="123"/>
      <c r="NG15" s="124"/>
      <c r="NH15" s="212"/>
      <c r="NI15" s="212"/>
      <c r="NO15" s="213"/>
      <c r="NP15" s="214"/>
      <c r="NQ15" s="215"/>
      <c r="NR15" s="216"/>
      <c r="NS15" s="118"/>
      <c r="NT15" s="119"/>
      <c r="NU15" s="119"/>
      <c r="NV15" s="119"/>
      <c r="NW15" s="119"/>
      <c r="NX15" s="119"/>
      <c r="NY15" s="119"/>
      <c r="NZ15" s="119"/>
      <c r="OA15" s="119"/>
      <c r="OB15" s="119"/>
      <c r="OC15" s="119"/>
      <c r="OD15" s="119"/>
      <c r="OE15" s="119"/>
      <c r="OF15" s="119"/>
      <c r="OG15" s="119"/>
      <c r="OH15" s="119"/>
      <c r="OI15" s="119"/>
      <c r="OJ15" s="119"/>
      <c r="OK15" s="120"/>
      <c r="OL15" s="121"/>
      <c r="OM15" s="122"/>
      <c r="ON15" s="123"/>
      <c r="OO15" s="124"/>
      <c r="OP15" s="212"/>
      <c r="OQ15" s="212"/>
    </row>
    <row r="16" spans="1:407" ht="22.5" customHeight="1" x14ac:dyDescent="0.25">
      <c r="E16" s="181"/>
      <c r="F16" s="184"/>
      <c r="G16" s="185"/>
      <c r="H16" s="187"/>
      <c r="I16" s="118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20"/>
      <c r="AB16" s="121"/>
      <c r="AC16" s="122"/>
      <c r="AD16" s="123"/>
      <c r="AE16" s="124"/>
      <c r="AF16" s="179"/>
      <c r="AG16" s="179"/>
      <c r="AM16" s="181"/>
      <c r="AN16" s="184"/>
      <c r="AO16" s="185"/>
      <c r="AP16" s="187"/>
      <c r="AQ16" s="118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20"/>
      <c r="BJ16" s="121"/>
      <c r="BK16" s="122"/>
      <c r="BL16" s="123"/>
      <c r="BM16" s="124"/>
      <c r="BN16" s="179"/>
      <c r="BO16" s="179"/>
      <c r="BU16" s="181" t="str">
        <f>IFERROR(INDEX(Results!P:P,MATCH($BS16,Results!$A:$A,0),1),"")</f>
        <v/>
      </c>
      <c r="BV16" s="184" t="str">
        <f>IFERROR(INDEX(Results!Q:Q,MATCH($BS16,Results!$A:$A,0),1),"")</f>
        <v/>
      </c>
      <c r="BW16" s="185"/>
      <c r="BX16" s="187" t="str">
        <f>IFERROR(INDEX(Results!S:S,MATCH($BS16,Results!$A:$A,0),1),"")</f>
        <v/>
      </c>
      <c r="BY16" s="118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20"/>
      <c r="CR16" s="121"/>
      <c r="CS16" s="122"/>
      <c r="CT16" s="123"/>
      <c r="CU16" s="124"/>
      <c r="CV16" s="179"/>
      <c r="CW16" s="179" t="str">
        <f>IFERROR(IF(INDEX(Results!O:O,MATCH($BS16,Results!$A:$A,0),1)=0,"",INDEX(Results!O:O,MATCH($BS16,Results!$A:$A,0),1)),"")</f>
        <v/>
      </c>
      <c r="DC16" s="181" t="str">
        <f>IFERROR(INDEX(Results!P:P,MATCH($DA16,Results!$A:$A,0),1),"")</f>
        <v/>
      </c>
      <c r="DD16" s="184" t="str">
        <f>IFERROR(INDEX(Results!Q:Q,MATCH($DA16,Results!$A:$A,0),1),"")</f>
        <v/>
      </c>
      <c r="DE16" s="185"/>
      <c r="DF16" s="187" t="str">
        <f>IFERROR(INDEX(Results!S:S,MATCH($DA16,Results!$A:$A,0),1),"")</f>
        <v/>
      </c>
      <c r="DG16" s="118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20"/>
      <c r="DZ16" s="121"/>
      <c r="EA16" s="122"/>
      <c r="EB16" s="123"/>
      <c r="EC16" s="124"/>
      <c r="ED16" s="179"/>
      <c r="EE16" s="179" t="str">
        <f>IFERROR(IF(INDEX(Results!O:O,MATCH($DA16,Results!$A:$A,0),1)=0,"",INDEX(Results!O:O,MATCH($DA16,Results!$A:$A,0),1)),"")</f>
        <v/>
      </c>
      <c r="EK16" s="181" t="str">
        <f>IFERROR(INDEX(Results!P:P,MATCH($EI16,Results!$A:$A,0),1),"")</f>
        <v/>
      </c>
      <c r="EL16" s="184" t="str">
        <f>IFERROR(INDEX(Results!Q:Q,MATCH($EI16,Results!$A:$A,0),1),"")</f>
        <v/>
      </c>
      <c r="EM16" s="185"/>
      <c r="EN16" s="187" t="str">
        <f>IFERROR(INDEX(Results!S:S,MATCH($EI16,Results!$A:$A,0),1),"")</f>
        <v/>
      </c>
      <c r="EO16" s="118"/>
      <c r="EP16" s="119"/>
      <c r="EQ16" s="119"/>
      <c r="ER16" s="119"/>
      <c r="ES16" s="119"/>
      <c r="ET16" s="119"/>
      <c r="EU16" s="119"/>
      <c r="EV16" s="119"/>
      <c r="EW16" s="119"/>
      <c r="EX16" s="119"/>
      <c r="EY16" s="119"/>
      <c r="EZ16" s="119"/>
      <c r="FA16" s="119"/>
      <c r="FB16" s="119"/>
      <c r="FC16" s="119"/>
      <c r="FD16" s="119"/>
      <c r="FE16" s="119"/>
      <c r="FF16" s="119"/>
      <c r="FG16" s="120"/>
      <c r="FH16" s="121"/>
      <c r="FI16" s="122"/>
      <c r="FJ16" s="123"/>
      <c r="FK16" s="124"/>
      <c r="FL16" s="179"/>
      <c r="FM16" s="179" t="str">
        <f>IFERROR(IF(INDEX(Results!O:O,MATCH($EI16,Results!$A:$A,0),1)=0,"",INDEX(Results!O:O,MATCH($EI16,Results!$A:$A,0),1)),"")</f>
        <v/>
      </c>
      <c r="FS16" s="181" t="str">
        <f>IFERROR(INDEX(Results!P:P,MATCH($FQ16,Results!$A:$A,0),1),"")</f>
        <v/>
      </c>
      <c r="FT16" s="184" t="str">
        <f>IFERROR(INDEX(Results!Q:Q,MATCH($FQ16,Results!$A:$A,0),1),"")</f>
        <v/>
      </c>
      <c r="FU16" s="185"/>
      <c r="FV16" s="187" t="str">
        <f>IFERROR(INDEX(Results!S:S,MATCH($FQ16,Results!$A:$A,0),1),"")</f>
        <v/>
      </c>
      <c r="FW16" s="118"/>
      <c r="FX16" s="119"/>
      <c r="FY16" s="119"/>
      <c r="FZ16" s="119"/>
      <c r="GA16" s="119"/>
      <c r="GB16" s="119"/>
      <c r="GC16" s="119"/>
      <c r="GD16" s="119"/>
      <c r="GE16" s="119"/>
      <c r="GF16" s="119"/>
      <c r="GG16" s="119"/>
      <c r="GH16" s="119"/>
      <c r="GI16" s="119"/>
      <c r="GJ16" s="119"/>
      <c r="GK16" s="119"/>
      <c r="GL16" s="119"/>
      <c r="GM16" s="119"/>
      <c r="GN16" s="119"/>
      <c r="GO16" s="120"/>
      <c r="GP16" s="121"/>
      <c r="GQ16" s="122"/>
      <c r="GR16" s="123"/>
      <c r="GS16" s="124"/>
      <c r="GT16" s="179"/>
      <c r="GU16" s="179" t="str">
        <f>IFERROR(IF(INDEX(Results!O:O,MATCH($FQ16,Results!$A:$A,0),1)=0,"",INDEX(Results!O:O,MATCH($FQ16,Results!$A:$A,0),1)),"")</f>
        <v/>
      </c>
      <c r="HA16" s="181" t="str">
        <f>IFERROR(INDEX(Results!P:P,MATCH($GY16,Results!$A:$A,0),1),"")</f>
        <v/>
      </c>
      <c r="HB16" s="184" t="str">
        <f>IFERROR(INDEX(Results!Q:Q,MATCH($GY16,Results!$A:$A,0),1),"")</f>
        <v/>
      </c>
      <c r="HC16" s="185"/>
      <c r="HD16" s="187" t="str">
        <f>IFERROR(INDEX(Results!S:S,MATCH($GY16,Results!$A:$A,0),1),"")</f>
        <v/>
      </c>
      <c r="HE16" s="118"/>
      <c r="HF16" s="119"/>
      <c r="HG16" s="119"/>
      <c r="HH16" s="119"/>
      <c r="HI16" s="119"/>
      <c r="HJ16" s="119"/>
      <c r="HK16" s="119"/>
      <c r="HL16" s="119"/>
      <c r="HM16" s="119"/>
      <c r="HN16" s="119"/>
      <c r="HO16" s="119"/>
      <c r="HP16" s="119"/>
      <c r="HQ16" s="119"/>
      <c r="HR16" s="119"/>
      <c r="HS16" s="119"/>
      <c r="HT16" s="119"/>
      <c r="HU16" s="119"/>
      <c r="HV16" s="119"/>
      <c r="HW16" s="120"/>
      <c r="HX16" s="121"/>
      <c r="HY16" s="122"/>
      <c r="HZ16" s="123"/>
      <c r="IA16" s="124"/>
      <c r="IB16" s="179"/>
      <c r="IC16" s="179" t="str">
        <f>IFERROR(IF(INDEX(Results!O:O,MATCH($GY16,Results!$A:$A,0),1)=0,"",INDEX(Results!O:O,MATCH($GY16,Results!$A:$A,0),1)),"")</f>
        <v/>
      </c>
      <c r="II16" s="181" t="str">
        <f>IFERROR(INDEX(Results!P:P,MATCH($IG16,Results!$A:$A,0),1),"")</f>
        <v/>
      </c>
      <c r="IJ16" s="184" t="str">
        <f>IFERROR(INDEX(Results!Q:Q,MATCH($IG16,Results!$A:$A,0),1),"")</f>
        <v/>
      </c>
      <c r="IK16" s="185"/>
      <c r="IL16" s="187" t="str">
        <f>IFERROR(INDEX(Results!S:S,MATCH($IG16,Results!$A:$A,0),1),"")</f>
        <v/>
      </c>
      <c r="IM16" s="118"/>
      <c r="IN16" s="119"/>
      <c r="IO16" s="119"/>
      <c r="IP16" s="119"/>
      <c r="IQ16" s="119"/>
      <c r="IR16" s="119"/>
      <c r="IS16" s="119"/>
      <c r="IT16" s="119"/>
      <c r="IU16" s="119"/>
      <c r="IV16" s="119"/>
      <c r="IW16" s="119"/>
      <c r="IX16" s="119"/>
      <c r="IY16" s="119"/>
      <c r="IZ16" s="119"/>
      <c r="JA16" s="119"/>
      <c r="JB16" s="119"/>
      <c r="JC16" s="119"/>
      <c r="JD16" s="119"/>
      <c r="JE16" s="120"/>
      <c r="JF16" s="121"/>
      <c r="JG16" s="122"/>
      <c r="JH16" s="123"/>
      <c r="JI16" s="124"/>
      <c r="JJ16" s="179"/>
      <c r="JK16" s="179" t="str">
        <f>IFERROR(IF(INDEX(Results!O:O,MATCH($IG16,Results!$A:$A,0),1)=0,"",INDEX(Results!O:O,MATCH($IG16,Results!$A:$A,0),1)),"")</f>
        <v/>
      </c>
      <c r="JQ16" s="181" t="str">
        <f>IFERROR(INDEX(Results!P:P,MATCH($JO16,Results!$A:$A,0),1),"")</f>
        <v/>
      </c>
      <c r="JR16" s="184" t="str">
        <f>IFERROR(INDEX(Results!Q:Q,MATCH($JO16,Results!$A:$A,0),1),"")</f>
        <v/>
      </c>
      <c r="JS16" s="185"/>
      <c r="JT16" s="187" t="str">
        <f>IFERROR(INDEX(Results!S:S,MATCH($JO16,Results!$A:$A,0),1),"")</f>
        <v/>
      </c>
      <c r="JU16" s="118"/>
      <c r="JV16" s="119"/>
      <c r="JW16" s="119"/>
      <c r="JX16" s="119"/>
      <c r="JY16" s="119"/>
      <c r="JZ16" s="119"/>
      <c r="KA16" s="119"/>
      <c r="KB16" s="119"/>
      <c r="KC16" s="119"/>
      <c r="KD16" s="119"/>
      <c r="KE16" s="119"/>
      <c r="KF16" s="119"/>
      <c r="KG16" s="119"/>
      <c r="KH16" s="119"/>
      <c r="KI16" s="119"/>
      <c r="KJ16" s="119"/>
      <c r="KK16" s="119"/>
      <c r="KL16" s="119"/>
      <c r="KM16" s="120"/>
      <c r="KN16" s="121"/>
      <c r="KO16" s="122"/>
      <c r="KP16" s="123"/>
      <c r="KQ16" s="124"/>
      <c r="KR16" s="179"/>
      <c r="KS16" s="179" t="str">
        <f>IFERROR(IF(INDEX(Results!O:O,MATCH($JO16,Results!$A:$A,0),1)=0,"",INDEX(Results!O:O,MATCH($JO16,Results!$A:$A,0),1)),"")</f>
        <v/>
      </c>
      <c r="KY16" s="181" t="str">
        <f>IFERROR(INDEX(Results!P:P,MATCH($KW16,Results!$A:$A,0),1),"")</f>
        <v/>
      </c>
      <c r="KZ16" s="184" t="str">
        <f>IFERROR(INDEX(Results!Q:Q,MATCH($KW16,Results!$A:$A,0),1),"")</f>
        <v/>
      </c>
      <c r="LA16" s="185"/>
      <c r="LB16" s="187" t="str">
        <f>IFERROR(INDEX(Results!S:S,MATCH($KW16,Results!$A:$A,0),1),"")</f>
        <v/>
      </c>
      <c r="LC16" s="118"/>
      <c r="LD16" s="119"/>
      <c r="LE16" s="119"/>
      <c r="LF16" s="119"/>
      <c r="LG16" s="119"/>
      <c r="LH16" s="119"/>
      <c r="LI16" s="119"/>
      <c r="LJ16" s="119"/>
      <c r="LK16" s="119"/>
      <c r="LL16" s="119"/>
      <c r="LM16" s="119"/>
      <c r="LN16" s="119"/>
      <c r="LO16" s="119"/>
      <c r="LP16" s="119"/>
      <c r="LQ16" s="119"/>
      <c r="LR16" s="119"/>
      <c r="LS16" s="119"/>
      <c r="LT16" s="119"/>
      <c r="LU16" s="120"/>
      <c r="LV16" s="121"/>
      <c r="LW16" s="122"/>
      <c r="LX16" s="123"/>
      <c r="LY16" s="124"/>
      <c r="LZ16" s="179"/>
      <c r="MA16" s="179" t="str">
        <f>IFERROR(IF(INDEX(Results!O:O,MATCH($KW16,Results!$A:$A,0),1)=0,"",INDEX(Results!O:O,MATCH($KW16,Results!$A:$A,0),1)),"")</f>
        <v/>
      </c>
      <c r="MG16" s="181" t="str">
        <f>IFERROR(INDEX(Results!P:P,MATCH($ME16,Results!$A:$A,0),1),"")</f>
        <v/>
      </c>
      <c r="MH16" s="184" t="str">
        <f>IFERROR(INDEX(Results!Q:Q,MATCH($ME16,Results!$A:$A,0),1),"")</f>
        <v/>
      </c>
      <c r="MI16" s="185"/>
      <c r="MJ16" s="187" t="str">
        <f>IFERROR(INDEX(Results!S:S,MATCH($ME16,Results!$A:$A,0),1),"")</f>
        <v/>
      </c>
      <c r="MK16" s="118"/>
      <c r="ML16" s="119"/>
      <c r="MM16" s="119"/>
      <c r="MN16" s="119"/>
      <c r="MO16" s="119"/>
      <c r="MP16" s="119"/>
      <c r="MQ16" s="119"/>
      <c r="MR16" s="119"/>
      <c r="MS16" s="119"/>
      <c r="MT16" s="119"/>
      <c r="MU16" s="119"/>
      <c r="MV16" s="119"/>
      <c r="MW16" s="119"/>
      <c r="MX16" s="119"/>
      <c r="MY16" s="119"/>
      <c r="MZ16" s="119"/>
      <c r="NA16" s="119"/>
      <c r="NB16" s="119"/>
      <c r="NC16" s="120"/>
      <c r="ND16" s="121"/>
      <c r="NE16" s="122"/>
      <c r="NF16" s="123"/>
      <c r="NG16" s="124"/>
      <c r="NH16" s="179"/>
      <c r="NI16" s="179" t="str">
        <f>IFERROR(IF(INDEX(Results!O:O,MATCH($ME16,Results!$A:$A,0),1)=0,"",INDEX(Results!O:O,MATCH($ME16,Results!$A:$A,0),1)),"")</f>
        <v/>
      </c>
      <c r="NO16" s="181" t="str">
        <f>IFERROR(INDEX(Results!P:P,MATCH($NM16,Results!$A:$A,0),1),"")</f>
        <v/>
      </c>
      <c r="NP16" s="184" t="str">
        <f>IFERROR(INDEX(Results!Q:Q,MATCH($NM16,Results!$A:$A,0),1),"")</f>
        <v/>
      </c>
      <c r="NQ16" s="185"/>
      <c r="NR16" s="187" t="str">
        <f>IFERROR(INDEX(Results!S:S,MATCH($NM16,Results!$A:$A,0),1),"")</f>
        <v/>
      </c>
      <c r="NS16" s="118"/>
      <c r="NT16" s="119"/>
      <c r="NU16" s="119"/>
      <c r="NV16" s="119"/>
      <c r="NW16" s="119"/>
      <c r="NX16" s="119"/>
      <c r="NY16" s="119"/>
      <c r="NZ16" s="119"/>
      <c r="OA16" s="119"/>
      <c r="OB16" s="119"/>
      <c r="OC16" s="119"/>
      <c r="OD16" s="119"/>
      <c r="OE16" s="119"/>
      <c r="OF16" s="119"/>
      <c r="OG16" s="119"/>
      <c r="OH16" s="119"/>
      <c r="OI16" s="119"/>
      <c r="OJ16" s="119"/>
      <c r="OK16" s="120"/>
      <c r="OL16" s="121"/>
      <c r="OM16" s="122"/>
      <c r="ON16" s="123"/>
      <c r="OO16" s="124"/>
      <c r="OP16" s="179"/>
      <c r="OQ16" s="179" t="str">
        <f>IFERROR(IF(INDEX(Results!O:O,MATCH($NM16,Results!$A:$A,0),1)=0,"",INDEX(Results!O:O,MATCH($NM16,Results!$A:$A,0),1)),"")</f>
        <v/>
      </c>
    </row>
    <row r="17" spans="1:407" ht="22.5" customHeight="1" x14ac:dyDescent="0.25">
      <c r="A17">
        <f>A14</f>
        <v>1</v>
      </c>
      <c r="B17">
        <f>B14+1</f>
        <v>3</v>
      </c>
      <c r="C17" t="str">
        <f t="shared" si="0"/>
        <v>13</v>
      </c>
      <c r="E17" s="180">
        <f>IFERROR(INDEX(Results!P:P,MATCH($C17,Results!$B:$B,0),1),"")</f>
        <v>60</v>
      </c>
      <c r="F17" s="182" t="str">
        <f>IFERROR(INDEX(Results!Q:Q,MATCH($C17,Results!$B:$B,0),1),"")</f>
        <v>Freya Davie</v>
      </c>
      <c r="G17" s="183"/>
      <c r="H17" s="186" t="str">
        <f>IFERROR(INDEX(Results!S:S,MATCH($C17,Results!$B:$B,0),1),"")</f>
        <v xml:space="preserve">Gumdale </v>
      </c>
      <c r="I17" s="118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20"/>
      <c r="AB17" s="121"/>
      <c r="AC17" s="122"/>
      <c r="AD17" s="123"/>
      <c r="AE17" s="124"/>
      <c r="AF17" s="178"/>
      <c r="AG17" s="178" t="str">
        <f>IFERROR(IF(INDEX(Results!O:O,MATCH($C17,Results!$B:$B,0),1)=0,"",INDEX(Results!O:O,MATCH($C17,Results!$B:$B,0),1)),"")</f>
        <v/>
      </c>
      <c r="AI17">
        <f>AI14</f>
        <v>2</v>
      </c>
      <c r="AJ17">
        <f>AJ14+1</f>
        <v>3</v>
      </c>
      <c r="AK17" t="str">
        <f t="shared" ref="AK17" si="12">AI17&amp;AJ17</f>
        <v>23</v>
      </c>
      <c r="AM17" s="180">
        <f>IFERROR(INDEX(Results!P:P,MATCH($AK17,Results!$B:$B,0),1),"")</f>
        <v>78</v>
      </c>
      <c r="AN17" s="182" t="str">
        <f>IFERROR(INDEX(Results!Q:Q,MATCH($AK17,Results!$B:$B,0),1),"")</f>
        <v>Karina Reeve-johnson</v>
      </c>
      <c r="AO17" s="183"/>
      <c r="AP17" s="186" t="str">
        <f>IFERROR(INDEX(Results!S:S,MATCH($AK17,Results!$B:$B,0),1),"")</f>
        <v>Moggill</v>
      </c>
      <c r="AQ17" s="118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20"/>
      <c r="BJ17" s="121"/>
      <c r="BK17" s="122"/>
      <c r="BL17" s="123"/>
      <c r="BM17" s="124"/>
      <c r="BN17" s="178"/>
      <c r="BO17" s="178" t="str">
        <f>IFERROR(IF(INDEX(Results!O:O,MATCH($AK17,Results!$B:$B,0),1)=0,"",INDEX(Results!O:O,MATCH($AK17,Results!$B:$B,0),1)),"")</f>
        <v/>
      </c>
      <c r="BQ17">
        <f>BQ14</f>
        <v>3</v>
      </c>
      <c r="BR17">
        <f>BR14+1</f>
        <v>3</v>
      </c>
      <c r="BS17" t="str">
        <f t="shared" ref="BS17" si="13">BQ17&amp;BR17</f>
        <v>33</v>
      </c>
      <c r="BU17" s="180">
        <f>IFERROR(INDEX(Results!P:P,MATCH($BS17,Results!$B:$B,0),1),"")</f>
        <v>23</v>
      </c>
      <c r="BV17" s="182" t="str">
        <f>IFERROR(INDEX(Results!Q:Q,MATCH($BS17,Results!$B:$B,0),1),"")</f>
        <v>Amity Broadbent</v>
      </c>
      <c r="BW17" s="183"/>
      <c r="BX17" s="186" t="str">
        <f>IFERROR(INDEX(Results!S:S,MATCH($BS17,Results!$B:$B,0),1),"")</f>
        <v xml:space="preserve">Redlands </v>
      </c>
      <c r="BY17" s="118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19"/>
      <c r="CO17" s="119"/>
      <c r="CP17" s="119"/>
      <c r="CQ17" s="120"/>
      <c r="CR17" s="121"/>
      <c r="CS17" s="122"/>
      <c r="CT17" s="123"/>
      <c r="CU17" s="124"/>
      <c r="CV17" s="178"/>
      <c r="CW17" s="178" t="str">
        <f>IFERROR(IF(INDEX(Results!O:O,MATCH($BS17,Results!$B:$B,0),1)=0,"",INDEX(Results!O:O,MATCH($BS17,Results!$B:$B,0),1)),"")</f>
        <v/>
      </c>
      <c r="CY17">
        <f>CY14</f>
        <v>4</v>
      </c>
      <c r="CZ17">
        <f>CZ14+1</f>
        <v>3</v>
      </c>
      <c r="DA17" t="str">
        <f t="shared" ref="DA17" si="14">CY17&amp;CZ17</f>
        <v>43</v>
      </c>
      <c r="DC17" s="180">
        <f>IFERROR(INDEX(Results!P:P,MATCH($DA17,Results!$B:$B,0),1),"")</f>
        <v>16</v>
      </c>
      <c r="DD17" s="182" t="str">
        <f>IFERROR(INDEX(Results!Q:Q,MATCH($DA17,Results!$B:$B,0),1),"")</f>
        <v>Alexis Bennett</v>
      </c>
      <c r="DE17" s="183"/>
      <c r="DF17" s="186" t="str">
        <f>IFERROR(INDEX(Results!S:S,MATCH($DA17,Results!$B:$B,0),1),"")</f>
        <v>Brookfield</v>
      </c>
      <c r="DG17" s="118"/>
      <c r="DH17" s="119"/>
      <c r="DI17" s="119"/>
      <c r="DJ17" s="119"/>
      <c r="DK17" s="119"/>
      <c r="DL17" s="119"/>
      <c r="DM17" s="119"/>
      <c r="DN17" s="119"/>
      <c r="DO17" s="119"/>
      <c r="DP17" s="119"/>
      <c r="DQ17" s="119"/>
      <c r="DR17" s="119"/>
      <c r="DS17" s="119"/>
      <c r="DT17" s="119"/>
      <c r="DU17" s="119"/>
      <c r="DV17" s="119"/>
      <c r="DW17" s="119"/>
      <c r="DX17" s="119"/>
      <c r="DY17" s="120"/>
      <c r="DZ17" s="121"/>
      <c r="EA17" s="122"/>
      <c r="EB17" s="123"/>
      <c r="EC17" s="124"/>
      <c r="ED17" s="178"/>
      <c r="EE17" s="178" t="str">
        <f>IFERROR(IF(INDEX(Results!O:O,MATCH($DA17,Results!$B:$B,0),1)=0,"",INDEX(Results!O:O,MATCH($DA17,Results!$B:$B,0),1)),"")</f>
        <v/>
      </c>
      <c r="EG17">
        <f>EG14</f>
        <v>5</v>
      </c>
      <c r="EH17">
        <f>EH14+1</f>
        <v>3</v>
      </c>
      <c r="EI17" t="str">
        <f t="shared" ref="EI17" si="15">EG17&amp;EH17</f>
        <v>53</v>
      </c>
      <c r="EK17" s="180">
        <f>IFERROR(INDEX(Results!P:P,MATCH($EI17,Results!$B:$B,0),1),"")</f>
        <v>46</v>
      </c>
      <c r="EL17" s="182" t="str">
        <f>IFERROR(INDEX(Results!Q:Q,MATCH($EI17,Results!$B:$B,0),1),"")</f>
        <v>Liana Murphy</v>
      </c>
      <c r="EM17" s="183"/>
      <c r="EN17" s="186" t="str">
        <f>IFERROR(INDEX(Results!S:S,MATCH($EI17,Results!$B:$B,0),1),"")</f>
        <v>maroochy</v>
      </c>
      <c r="EO17" s="118"/>
      <c r="EP17" s="119"/>
      <c r="EQ17" s="119"/>
      <c r="ER17" s="119"/>
      <c r="ES17" s="119"/>
      <c r="ET17" s="119"/>
      <c r="EU17" s="119"/>
      <c r="EV17" s="119"/>
      <c r="EW17" s="119"/>
      <c r="EX17" s="119"/>
      <c r="EY17" s="119"/>
      <c r="EZ17" s="119"/>
      <c r="FA17" s="119"/>
      <c r="FB17" s="119"/>
      <c r="FC17" s="119"/>
      <c r="FD17" s="119"/>
      <c r="FE17" s="119"/>
      <c r="FF17" s="119"/>
      <c r="FG17" s="120"/>
      <c r="FH17" s="121"/>
      <c r="FI17" s="122"/>
      <c r="FJ17" s="123"/>
      <c r="FK17" s="124"/>
      <c r="FL17" s="178"/>
      <c r="FM17" s="178" t="str">
        <f>IFERROR(IF(INDEX(Results!O:O,MATCH($EI17,Results!$B:$B,0),1)=0,"",INDEX(Results!O:O,MATCH($EI17,Results!$B:$B,0),1)),"")</f>
        <v/>
      </c>
      <c r="FO17">
        <f>FO14</f>
        <v>6</v>
      </c>
      <c r="FP17">
        <f>FP14+1</f>
        <v>3</v>
      </c>
      <c r="FQ17" t="str">
        <f t="shared" ref="FQ17" si="16">FO17&amp;FP17</f>
        <v>63</v>
      </c>
      <c r="FS17" s="180">
        <f>IFERROR(INDEX(Results!P:P,MATCH($FQ17,Results!$B:$B,0),1),"")</f>
        <v>20</v>
      </c>
      <c r="FT17" s="182" t="str">
        <f>IFERROR(INDEX(Results!Q:Q,MATCH($FQ17,Results!$B:$B,0),1),"")</f>
        <v>Emily Eldred</v>
      </c>
      <c r="FU17" s="183"/>
      <c r="FV17" s="186" t="str">
        <f>IFERROR(INDEX(Results!S:S,MATCH($FQ17,Results!$B:$B,0),1),"")</f>
        <v>Runcorn</v>
      </c>
      <c r="FW17" s="118"/>
      <c r="FX17" s="119"/>
      <c r="FY17" s="119"/>
      <c r="FZ17" s="119"/>
      <c r="GA17" s="119"/>
      <c r="GB17" s="119"/>
      <c r="GC17" s="119"/>
      <c r="GD17" s="119"/>
      <c r="GE17" s="119"/>
      <c r="GF17" s="119"/>
      <c r="GG17" s="119"/>
      <c r="GH17" s="119"/>
      <c r="GI17" s="119"/>
      <c r="GJ17" s="119"/>
      <c r="GK17" s="119"/>
      <c r="GL17" s="119"/>
      <c r="GM17" s="119"/>
      <c r="GN17" s="119"/>
      <c r="GO17" s="120"/>
      <c r="GP17" s="121"/>
      <c r="GQ17" s="122"/>
      <c r="GR17" s="123"/>
      <c r="GS17" s="124"/>
      <c r="GT17" s="178"/>
      <c r="GU17" s="178" t="str">
        <f>IFERROR(IF(INDEX(Results!O:O,MATCH($FQ17,Results!$B:$B,0),1)=0,"",INDEX(Results!O:O,MATCH($FQ17,Results!$B:$B,0),1)),"")</f>
        <v/>
      </c>
      <c r="GW17">
        <f>GW14</f>
        <v>7</v>
      </c>
      <c r="GX17">
        <f>GX14+1</f>
        <v>3</v>
      </c>
      <c r="GY17" t="str">
        <f t="shared" ref="GY17" si="17">GW17&amp;GX17</f>
        <v>73</v>
      </c>
      <c r="HA17" s="180">
        <f>IFERROR(INDEX(Results!P:P,MATCH($GY17,Results!$B:$B,0),1),"")</f>
        <v>82</v>
      </c>
      <c r="HB17" s="182" t="str">
        <f>IFERROR(INDEX(Results!Q:Q,MATCH($GY17,Results!$B:$B,0),1),"")</f>
        <v>Jessica Newport</v>
      </c>
      <c r="HC17" s="183"/>
      <c r="HD17" s="186" t="str">
        <f>IFERROR(INDEX(Results!S:S,MATCH($GY17,Results!$B:$B,0),1),"")</f>
        <v>Karana Downs</v>
      </c>
      <c r="HE17" s="118"/>
      <c r="HF17" s="119"/>
      <c r="HG17" s="119"/>
      <c r="HH17" s="119"/>
      <c r="HI17" s="119"/>
      <c r="HJ17" s="119"/>
      <c r="HK17" s="119"/>
      <c r="HL17" s="119"/>
      <c r="HM17" s="119"/>
      <c r="HN17" s="119"/>
      <c r="HO17" s="119"/>
      <c r="HP17" s="119"/>
      <c r="HQ17" s="119"/>
      <c r="HR17" s="119"/>
      <c r="HS17" s="119"/>
      <c r="HT17" s="119"/>
      <c r="HU17" s="119"/>
      <c r="HV17" s="119"/>
      <c r="HW17" s="120"/>
      <c r="HX17" s="121"/>
      <c r="HY17" s="122"/>
      <c r="HZ17" s="123"/>
      <c r="IA17" s="124"/>
      <c r="IB17" s="178"/>
      <c r="IC17" s="178" t="str">
        <f>IFERROR(IF(INDEX(Results!O:O,MATCH($GY17,Results!$B:$B,0),1)=0,"",INDEX(Results!O:O,MATCH($GY17,Results!$B:$B,0),1)),"")</f>
        <v>Snr</v>
      </c>
      <c r="IE17">
        <f>IE14</f>
        <v>8</v>
      </c>
      <c r="IF17">
        <f>IF14+1</f>
        <v>3</v>
      </c>
      <c r="IG17" t="str">
        <f t="shared" ref="IG17" si="18">IE17&amp;IF17</f>
        <v>83</v>
      </c>
      <c r="II17" s="180" t="str">
        <f>IFERROR(INDEX(Results!P:P,MATCH($IG17,Results!$B:$B,0),1),"")</f>
        <v/>
      </c>
      <c r="IJ17" s="182" t="str">
        <f>IFERROR(INDEX(Results!Q:Q,MATCH($IG17,Results!$B:$B,0),1),"")</f>
        <v/>
      </c>
      <c r="IK17" s="183"/>
      <c r="IL17" s="186" t="str">
        <f>IFERROR(INDEX(Results!S:S,MATCH($IG17,Results!$B:$B,0),1),"")</f>
        <v/>
      </c>
      <c r="IM17" s="118"/>
      <c r="IN17" s="119"/>
      <c r="IO17" s="119"/>
      <c r="IP17" s="119"/>
      <c r="IQ17" s="119"/>
      <c r="IR17" s="119"/>
      <c r="IS17" s="119"/>
      <c r="IT17" s="119"/>
      <c r="IU17" s="119"/>
      <c r="IV17" s="119"/>
      <c r="IW17" s="119"/>
      <c r="IX17" s="119"/>
      <c r="IY17" s="119"/>
      <c r="IZ17" s="119"/>
      <c r="JA17" s="119"/>
      <c r="JB17" s="119"/>
      <c r="JC17" s="119"/>
      <c r="JD17" s="119"/>
      <c r="JE17" s="120"/>
      <c r="JF17" s="121"/>
      <c r="JG17" s="122"/>
      <c r="JH17" s="123"/>
      <c r="JI17" s="124"/>
      <c r="JJ17" s="178"/>
      <c r="JK17" s="178" t="str">
        <f>IFERROR(IF(INDEX(Results!O:O,MATCH($IG17,Results!$B:$B,0),1)=0,"",INDEX(Results!O:O,MATCH($IG17,Results!$B:$B,0),1)),"")</f>
        <v/>
      </c>
      <c r="JM17">
        <f>JM14</f>
        <v>9</v>
      </c>
      <c r="JN17">
        <f>JN14+1</f>
        <v>3</v>
      </c>
      <c r="JO17" t="str">
        <f t="shared" ref="JO17" si="19">JM17&amp;JN17</f>
        <v>93</v>
      </c>
      <c r="JQ17" s="180" t="str">
        <f>IFERROR(INDEX(Results!P:P,MATCH($JO17,Results!$B:$B,0),1),"")</f>
        <v/>
      </c>
      <c r="JR17" s="182" t="str">
        <f>IFERROR(INDEX(Results!Q:Q,MATCH($JO17,Results!$B:$B,0),1),"")</f>
        <v/>
      </c>
      <c r="JS17" s="183"/>
      <c r="JT17" s="186" t="str">
        <f>IFERROR(INDEX(Results!S:S,MATCH($JO17,Results!$B:$B,0),1),"")</f>
        <v/>
      </c>
      <c r="JU17" s="118"/>
      <c r="JV17" s="119"/>
      <c r="JW17" s="119"/>
      <c r="JX17" s="119"/>
      <c r="JY17" s="119"/>
      <c r="JZ17" s="119"/>
      <c r="KA17" s="119"/>
      <c r="KB17" s="119"/>
      <c r="KC17" s="119"/>
      <c r="KD17" s="119"/>
      <c r="KE17" s="119"/>
      <c r="KF17" s="119"/>
      <c r="KG17" s="119"/>
      <c r="KH17" s="119"/>
      <c r="KI17" s="119"/>
      <c r="KJ17" s="119"/>
      <c r="KK17" s="119"/>
      <c r="KL17" s="119"/>
      <c r="KM17" s="120"/>
      <c r="KN17" s="121"/>
      <c r="KO17" s="122"/>
      <c r="KP17" s="123"/>
      <c r="KQ17" s="124"/>
      <c r="KR17" s="178"/>
      <c r="KS17" s="178" t="str">
        <f>IFERROR(IF(INDEX(Results!O:O,MATCH($JO17,Results!$B:$B,0),1)=0,"",INDEX(Results!O:O,MATCH($JO17,Results!$B:$B,0),1)),"")</f>
        <v/>
      </c>
      <c r="KU17">
        <f>KU14</f>
        <v>10</v>
      </c>
      <c r="KV17">
        <f>KV14+1</f>
        <v>3</v>
      </c>
      <c r="KW17" t="str">
        <f t="shared" ref="KW17" si="20">KU17&amp;KV17</f>
        <v>103</v>
      </c>
      <c r="KY17" s="188">
        <f>IFERROR(INDEX(Results!P:P,MATCH($KW17,Results!$B:$B,0),1),"")</f>
        <v>11</v>
      </c>
      <c r="KZ17" s="190" t="str">
        <f>IFERROR(INDEX(Results!Q:Q,MATCH($KW17,Results!$B:$B,0),1),"")</f>
        <v>Evie Binks</v>
      </c>
      <c r="LA17" s="191"/>
      <c r="LB17" s="194" t="str">
        <f>IFERROR(INDEX(Results!S:S,MATCH($KW17,Results!$B:$B,0),1),"")</f>
        <v>Southside</v>
      </c>
      <c r="LC17" s="118"/>
      <c r="LD17" s="119"/>
      <c r="LE17" s="119"/>
      <c r="LF17" s="119"/>
      <c r="LG17" s="119"/>
      <c r="LH17" s="119"/>
      <c r="LI17" s="119"/>
      <c r="LJ17" s="119"/>
      <c r="LK17" s="119"/>
      <c r="LL17" s="119"/>
      <c r="LM17" s="119"/>
      <c r="LN17" s="119"/>
      <c r="LO17" s="119"/>
      <c r="LP17" s="119"/>
      <c r="LQ17" s="119"/>
      <c r="LR17" s="119"/>
      <c r="LS17" s="119"/>
      <c r="LT17" s="119"/>
      <c r="LU17" s="120"/>
      <c r="LV17" s="121"/>
      <c r="LW17" s="122"/>
      <c r="LX17" s="123"/>
      <c r="LY17" s="124"/>
      <c r="LZ17" s="178"/>
      <c r="MA17" s="178" t="str">
        <f>IFERROR(IF(INDEX(Results!O:O,MATCH($KW17,Results!$B:$B,0),1)=0,"",INDEX(Results!O:O,MATCH($KW17,Results!$B:$B,0),1)),"")</f>
        <v/>
      </c>
      <c r="MC17">
        <f>MC14</f>
        <v>11</v>
      </c>
      <c r="MD17">
        <f>MD14+1</f>
        <v>3</v>
      </c>
      <c r="ME17" t="str">
        <f t="shared" ref="ME17" si="21">MC17&amp;MD17</f>
        <v>113</v>
      </c>
      <c r="MG17" s="180">
        <f>IFERROR(INDEX(Results!P:P,MATCH($ME17,Results!$B:$B,0),1),"")</f>
        <v>35</v>
      </c>
      <c r="MH17" s="182" t="str">
        <f>IFERROR(INDEX(Results!Q:Q,MATCH($ME17,Results!$B:$B,0),1),"")</f>
        <v>Sienna Baird</v>
      </c>
      <c r="MI17" s="183"/>
      <c r="MJ17" s="186" t="str">
        <f>IFERROR(INDEX(Results!S:S,MATCH($ME17,Results!$B:$B,0),1),"")</f>
        <v>Moggill</v>
      </c>
      <c r="MK17" s="118"/>
      <c r="ML17" s="119"/>
      <c r="MM17" s="119"/>
      <c r="MN17" s="119"/>
      <c r="MO17" s="119"/>
      <c r="MP17" s="119"/>
      <c r="MQ17" s="119"/>
      <c r="MR17" s="119"/>
      <c r="MS17" s="119"/>
      <c r="MT17" s="119"/>
      <c r="MU17" s="119"/>
      <c r="MV17" s="119"/>
      <c r="MW17" s="119"/>
      <c r="MX17" s="119"/>
      <c r="MY17" s="119"/>
      <c r="MZ17" s="119"/>
      <c r="NA17" s="119"/>
      <c r="NB17" s="119"/>
      <c r="NC17" s="120"/>
      <c r="ND17" s="121"/>
      <c r="NE17" s="122"/>
      <c r="NF17" s="123"/>
      <c r="NG17" s="124"/>
      <c r="NH17" s="178"/>
      <c r="NI17" s="178" t="str">
        <f>IFERROR(IF(INDEX(Results!O:O,MATCH($ME17,Results!$B:$B,0),1)=0,"",INDEX(Results!O:O,MATCH($ME17,Results!$B:$B,0),1)),"")</f>
        <v/>
      </c>
      <c r="NK17">
        <f>NK14</f>
        <v>12</v>
      </c>
      <c r="NL17">
        <f>NL14+1</f>
        <v>3</v>
      </c>
      <c r="NM17" t="str">
        <f t="shared" ref="NM17" si="22">NK17&amp;NL17</f>
        <v>123</v>
      </c>
      <c r="NO17" s="180">
        <f>IFERROR(INDEX(Results!P:P,MATCH($NM17,Results!$B:$B,0),1),"")</f>
        <v>57</v>
      </c>
      <c r="NP17" s="182" t="str">
        <f>IFERROR(INDEX(Results!Q:Q,MATCH($NM17,Results!$B:$B,0),1),"")</f>
        <v>Jessica Gellie</v>
      </c>
      <c r="NQ17" s="183"/>
      <c r="NR17" s="186" t="str">
        <f>IFERROR(INDEX(Results!S:S,MATCH($NM17,Results!$B:$B,0),1),"")</f>
        <v xml:space="preserve">Darra Oxley </v>
      </c>
      <c r="NS17" s="118"/>
      <c r="NT17" s="119"/>
      <c r="NU17" s="119"/>
      <c r="NV17" s="119"/>
      <c r="NW17" s="119"/>
      <c r="NX17" s="119"/>
      <c r="NY17" s="119"/>
      <c r="NZ17" s="119"/>
      <c r="OA17" s="119"/>
      <c r="OB17" s="119"/>
      <c r="OC17" s="119"/>
      <c r="OD17" s="119"/>
      <c r="OE17" s="119"/>
      <c r="OF17" s="119"/>
      <c r="OG17" s="119"/>
      <c r="OH17" s="119"/>
      <c r="OI17" s="119"/>
      <c r="OJ17" s="119"/>
      <c r="OK17" s="120"/>
      <c r="OL17" s="121"/>
      <c r="OM17" s="122"/>
      <c r="ON17" s="123"/>
      <c r="OO17" s="124"/>
      <c r="OP17" s="178"/>
      <c r="OQ17" s="178" t="str">
        <f>IFERROR(IF(INDEX(Results!O:O,MATCH($NM17,Results!$B:$B,0),1)=0,"",INDEX(Results!O:O,MATCH($NM17,Results!$B:$B,0),1)),"")</f>
        <v/>
      </c>
    </row>
    <row r="18" spans="1:407" ht="22.5" customHeight="1" x14ac:dyDescent="0.25">
      <c r="E18" s="213"/>
      <c r="F18" s="214"/>
      <c r="G18" s="215"/>
      <c r="H18" s="216"/>
      <c r="I18" s="118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20"/>
      <c r="AB18" s="121"/>
      <c r="AC18" s="122"/>
      <c r="AD18" s="123"/>
      <c r="AE18" s="124"/>
      <c r="AF18" s="212"/>
      <c r="AG18" s="212"/>
      <c r="AM18" s="213"/>
      <c r="AN18" s="214"/>
      <c r="AO18" s="215"/>
      <c r="AP18" s="216"/>
      <c r="AQ18" s="118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20"/>
      <c r="BJ18" s="121"/>
      <c r="BK18" s="122"/>
      <c r="BL18" s="123"/>
      <c r="BM18" s="124"/>
      <c r="BN18" s="212"/>
      <c r="BO18" s="212"/>
      <c r="BU18" s="213"/>
      <c r="BV18" s="214"/>
      <c r="BW18" s="215"/>
      <c r="BX18" s="216"/>
      <c r="BY18" s="118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20"/>
      <c r="CR18" s="121"/>
      <c r="CS18" s="122"/>
      <c r="CT18" s="123"/>
      <c r="CU18" s="124"/>
      <c r="CV18" s="212"/>
      <c r="CW18" s="212"/>
      <c r="DC18" s="213"/>
      <c r="DD18" s="214"/>
      <c r="DE18" s="215"/>
      <c r="DF18" s="216"/>
      <c r="DG18" s="118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19"/>
      <c r="DS18" s="119"/>
      <c r="DT18" s="119"/>
      <c r="DU18" s="119"/>
      <c r="DV18" s="119"/>
      <c r="DW18" s="119"/>
      <c r="DX18" s="119"/>
      <c r="DY18" s="120"/>
      <c r="DZ18" s="121"/>
      <c r="EA18" s="122"/>
      <c r="EB18" s="123"/>
      <c r="EC18" s="124"/>
      <c r="ED18" s="212"/>
      <c r="EE18" s="212"/>
      <c r="EK18" s="213"/>
      <c r="EL18" s="214"/>
      <c r="EM18" s="215"/>
      <c r="EN18" s="216"/>
      <c r="EO18" s="118"/>
      <c r="EP18" s="119"/>
      <c r="EQ18" s="119"/>
      <c r="ER18" s="119"/>
      <c r="ES18" s="119"/>
      <c r="ET18" s="119"/>
      <c r="EU18" s="119"/>
      <c r="EV18" s="119"/>
      <c r="EW18" s="119"/>
      <c r="EX18" s="119"/>
      <c r="EY18" s="119"/>
      <c r="EZ18" s="119"/>
      <c r="FA18" s="119"/>
      <c r="FB18" s="119"/>
      <c r="FC18" s="119"/>
      <c r="FD18" s="119"/>
      <c r="FE18" s="119"/>
      <c r="FF18" s="119"/>
      <c r="FG18" s="120"/>
      <c r="FH18" s="121"/>
      <c r="FI18" s="122"/>
      <c r="FJ18" s="123"/>
      <c r="FK18" s="124"/>
      <c r="FL18" s="212"/>
      <c r="FM18" s="212"/>
      <c r="FS18" s="213"/>
      <c r="FT18" s="214"/>
      <c r="FU18" s="215"/>
      <c r="FV18" s="216"/>
      <c r="FW18" s="118"/>
      <c r="FX18" s="119"/>
      <c r="FY18" s="119"/>
      <c r="FZ18" s="119"/>
      <c r="GA18" s="119"/>
      <c r="GB18" s="119"/>
      <c r="GC18" s="119"/>
      <c r="GD18" s="119"/>
      <c r="GE18" s="119"/>
      <c r="GF18" s="119"/>
      <c r="GG18" s="119"/>
      <c r="GH18" s="119"/>
      <c r="GI18" s="119"/>
      <c r="GJ18" s="119"/>
      <c r="GK18" s="119"/>
      <c r="GL18" s="119"/>
      <c r="GM18" s="119"/>
      <c r="GN18" s="119"/>
      <c r="GO18" s="120"/>
      <c r="GP18" s="121"/>
      <c r="GQ18" s="122"/>
      <c r="GR18" s="123"/>
      <c r="GS18" s="124"/>
      <c r="GT18" s="212"/>
      <c r="GU18" s="212"/>
      <c r="HA18" s="213"/>
      <c r="HB18" s="214"/>
      <c r="HC18" s="215"/>
      <c r="HD18" s="216"/>
      <c r="HE18" s="118"/>
      <c r="HF18" s="119"/>
      <c r="HG18" s="119"/>
      <c r="HH18" s="119"/>
      <c r="HI18" s="119"/>
      <c r="HJ18" s="119"/>
      <c r="HK18" s="119"/>
      <c r="HL18" s="119"/>
      <c r="HM18" s="119"/>
      <c r="HN18" s="119"/>
      <c r="HO18" s="119"/>
      <c r="HP18" s="119"/>
      <c r="HQ18" s="119"/>
      <c r="HR18" s="119"/>
      <c r="HS18" s="119"/>
      <c r="HT18" s="119"/>
      <c r="HU18" s="119"/>
      <c r="HV18" s="119"/>
      <c r="HW18" s="120"/>
      <c r="HX18" s="121"/>
      <c r="HY18" s="122"/>
      <c r="HZ18" s="123"/>
      <c r="IA18" s="124"/>
      <c r="IB18" s="212"/>
      <c r="IC18" s="212"/>
      <c r="II18" s="213"/>
      <c r="IJ18" s="214"/>
      <c r="IK18" s="215"/>
      <c r="IL18" s="216"/>
      <c r="IM18" s="118"/>
      <c r="IN18" s="119"/>
      <c r="IO18" s="119"/>
      <c r="IP18" s="119"/>
      <c r="IQ18" s="119"/>
      <c r="IR18" s="119"/>
      <c r="IS18" s="119"/>
      <c r="IT18" s="119"/>
      <c r="IU18" s="119"/>
      <c r="IV18" s="119"/>
      <c r="IW18" s="119"/>
      <c r="IX18" s="119"/>
      <c r="IY18" s="119"/>
      <c r="IZ18" s="119"/>
      <c r="JA18" s="119"/>
      <c r="JB18" s="119"/>
      <c r="JC18" s="119"/>
      <c r="JD18" s="119"/>
      <c r="JE18" s="120"/>
      <c r="JF18" s="121"/>
      <c r="JG18" s="122"/>
      <c r="JH18" s="123"/>
      <c r="JI18" s="124"/>
      <c r="JJ18" s="212"/>
      <c r="JK18" s="212"/>
      <c r="JQ18" s="213"/>
      <c r="JR18" s="214"/>
      <c r="JS18" s="215"/>
      <c r="JT18" s="216"/>
      <c r="JU18" s="118"/>
      <c r="JV18" s="119"/>
      <c r="JW18" s="119"/>
      <c r="JX18" s="119"/>
      <c r="JY18" s="119"/>
      <c r="JZ18" s="119"/>
      <c r="KA18" s="119"/>
      <c r="KB18" s="119"/>
      <c r="KC18" s="119"/>
      <c r="KD18" s="119"/>
      <c r="KE18" s="119"/>
      <c r="KF18" s="119"/>
      <c r="KG18" s="119"/>
      <c r="KH18" s="119"/>
      <c r="KI18" s="119"/>
      <c r="KJ18" s="119"/>
      <c r="KK18" s="119"/>
      <c r="KL18" s="119"/>
      <c r="KM18" s="120"/>
      <c r="KN18" s="121"/>
      <c r="KO18" s="122"/>
      <c r="KP18" s="123"/>
      <c r="KQ18" s="124"/>
      <c r="KR18" s="212"/>
      <c r="KS18" s="212"/>
      <c r="KY18" s="217"/>
      <c r="KZ18" s="218"/>
      <c r="LA18" s="219"/>
      <c r="LB18" s="220"/>
      <c r="LC18" s="118"/>
      <c r="LD18" s="119"/>
      <c r="LE18" s="119"/>
      <c r="LF18" s="119"/>
      <c r="LG18" s="119"/>
      <c r="LH18" s="119"/>
      <c r="LI18" s="119"/>
      <c r="LJ18" s="119"/>
      <c r="LK18" s="119"/>
      <c r="LL18" s="119"/>
      <c r="LM18" s="119"/>
      <c r="LN18" s="119"/>
      <c r="LO18" s="119"/>
      <c r="LP18" s="119"/>
      <c r="LQ18" s="119"/>
      <c r="LR18" s="119"/>
      <c r="LS18" s="119"/>
      <c r="LT18" s="119"/>
      <c r="LU18" s="120"/>
      <c r="LV18" s="121"/>
      <c r="LW18" s="122"/>
      <c r="LX18" s="123"/>
      <c r="LY18" s="124"/>
      <c r="LZ18" s="212"/>
      <c r="MA18" s="212"/>
      <c r="MG18" s="213"/>
      <c r="MH18" s="214"/>
      <c r="MI18" s="215"/>
      <c r="MJ18" s="216"/>
      <c r="MK18" s="118"/>
      <c r="ML18" s="119"/>
      <c r="MM18" s="119"/>
      <c r="MN18" s="119"/>
      <c r="MO18" s="119"/>
      <c r="MP18" s="119"/>
      <c r="MQ18" s="119"/>
      <c r="MR18" s="119"/>
      <c r="MS18" s="119"/>
      <c r="MT18" s="119"/>
      <c r="MU18" s="119"/>
      <c r="MV18" s="119"/>
      <c r="MW18" s="119"/>
      <c r="MX18" s="119"/>
      <c r="MY18" s="119"/>
      <c r="MZ18" s="119"/>
      <c r="NA18" s="119"/>
      <c r="NB18" s="119"/>
      <c r="NC18" s="120"/>
      <c r="ND18" s="121"/>
      <c r="NE18" s="122"/>
      <c r="NF18" s="123"/>
      <c r="NG18" s="124"/>
      <c r="NH18" s="212"/>
      <c r="NI18" s="212"/>
      <c r="NO18" s="213"/>
      <c r="NP18" s="214"/>
      <c r="NQ18" s="215"/>
      <c r="NR18" s="216"/>
      <c r="NS18" s="118"/>
      <c r="NT18" s="119"/>
      <c r="NU18" s="119"/>
      <c r="NV18" s="119"/>
      <c r="NW18" s="119"/>
      <c r="NX18" s="119"/>
      <c r="NY18" s="119"/>
      <c r="NZ18" s="119"/>
      <c r="OA18" s="119"/>
      <c r="OB18" s="119"/>
      <c r="OC18" s="119"/>
      <c r="OD18" s="119"/>
      <c r="OE18" s="119"/>
      <c r="OF18" s="119"/>
      <c r="OG18" s="119"/>
      <c r="OH18" s="119"/>
      <c r="OI18" s="119"/>
      <c r="OJ18" s="119"/>
      <c r="OK18" s="120"/>
      <c r="OL18" s="121"/>
      <c r="OM18" s="122"/>
      <c r="ON18" s="123"/>
      <c r="OO18" s="124"/>
      <c r="OP18" s="212"/>
      <c r="OQ18" s="212"/>
    </row>
    <row r="19" spans="1:407" ht="22.5" customHeight="1" x14ac:dyDescent="0.25">
      <c r="E19" s="181"/>
      <c r="F19" s="184"/>
      <c r="G19" s="185"/>
      <c r="H19" s="187"/>
      <c r="I19" s="118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20"/>
      <c r="AB19" s="121"/>
      <c r="AC19" s="122"/>
      <c r="AD19" s="123"/>
      <c r="AE19" s="124"/>
      <c r="AF19" s="179"/>
      <c r="AG19" s="179"/>
      <c r="AM19" s="181"/>
      <c r="AN19" s="184"/>
      <c r="AO19" s="185"/>
      <c r="AP19" s="187"/>
      <c r="AQ19" s="118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20"/>
      <c r="BJ19" s="121"/>
      <c r="BK19" s="122"/>
      <c r="BL19" s="123"/>
      <c r="BM19" s="124"/>
      <c r="BN19" s="179"/>
      <c r="BO19" s="179"/>
      <c r="BU19" s="181" t="str">
        <f>IFERROR(INDEX(Results!P:P,MATCH($BS19,Results!$A:$A,0),1),"")</f>
        <v/>
      </c>
      <c r="BV19" s="184" t="str">
        <f>IFERROR(INDEX(Results!Q:Q,MATCH($BS19,Results!$A:$A,0),1),"")</f>
        <v/>
      </c>
      <c r="BW19" s="185"/>
      <c r="BX19" s="187" t="str">
        <f>IFERROR(INDEX(Results!S:S,MATCH($BS19,Results!$A:$A,0),1),"")</f>
        <v/>
      </c>
      <c r="BY19" s="118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19"/>
      <c r="CO19" s="119"/>
      <c r="CP19" s="119"/>
      <c r="CQ19" s="120"/>
      <c r="CR19" s="121"/>
      <c r="CS19" s="122"/>
      <c r="CT19" s="123"/>
      <c r="CU19" s="124"/>
      <c r="CV19" s="179"/>
      <c r="CW19" s="179" t="str">
        <f>IFERROR(IF(INDEX(Results!O:O,MATCH($BS19,Results!$A:$A,0),1)=0,"",INDEX(Results!O:O,MATCH($BS19,Results!$A:$A,0),1)),"")</f>
        <v/>
      </c>
      <c r="DC19" s="181" t="str">
        <f>IFERROR(INDEX(Results!P:P,MATCH($DA19,Results!$A:$A,0),1),"")</f>
        <v/>
      </c>
      <c r="DD19" s="184" t="str">
        <f>IFERROR(INDEX(Results!Q:Q,MATCH($DA19,Results!$A:$A,0),1),"")</f>
        <v/>
      </c>
      <c r="DE19" s="185"/>
      <c r="DF19" s="187" t="str">
        <f>IFERROR(INDEX(Results!S:S,MATCH($DA19,Results!$A:$A,0),1),"")</f>
        <v/>
      </c>
      <c r="DG19" s="118"/>
      <c r="DH19" s="119"/>
      <c r="DI19" s="119"/>
      <c r="DJ19" s="119"/>
      <c r="DK19" s="119"/>
      <c r="DL19" s="119"/>
      <c r="DM19" s="119"/>
      <c r="DN19" s="119"/>
      <c r="DO19" s="119"/>
      <c r="DP19" s="119"/>
      <c r="DQ19" s="119"/>
      <c r="DR19" s="119"/>
      <c r="DS19" s="119"/>
      <c r="DT19" s="119"/>
      <c r="DU19" s="119"/>
      <c r="DV19" s="119"/>
      <c r="DW19" s="119"/>
      <c r="DX19" s="119"/>
      <c r="DY19" s="120"/>
      <c r="DZ19" s="121"/>
      <c r="EA19" s="122"/>
      <c r="EB19" s="123"/>
      <c r="EC19" s="124"/>
      <c r="ED19" s="179"/>
      <c r="EE19" s="179" t="str">
        <f>IFERROR(IF(INDEX(Results!O:O,MATCH($DA19,Results!$A:$A,0),1)=0,"",INDEX(Results!O:O,MATCH($DA19,Results!$A:$A,0),1)),"")</f>
        <v/>
      </c>
      <c r="EK19" s="181" t="str">
        <f>IFERROR(INDEX(Results!P:P,MATCH($EI19,Results!$A:$A,0),1),"")</f>
        <v/>
      </c>
      <c r="EL19" s="184" t="str">
        <f>IFERROR(INDEX(Results!Q:Q,MATCH($EI19,Results!$A:$A,0),1),"")</f>
        <v/>
      </c>
      <c r="EM19" s="185"/>
      <c r="EN19" s="187" t="str">
        <f>IFERROR(INDEX(Results!S:S,MATCH($EI19,Results!$A:$A,0),1),"")</f>
        <v/>
      </c>
      <c r="EO19" s="118"/>
      <c r="EP19" s="119"/>
      <c r="EQ19" s="119"/>
      <c r="ER19" s="119"/>
      <c r="ES19" s="119"/>
      <c r="ET19" s="119"/>
      <c r="EU19" s="119"/>
      <c r="EV19" s="119"/>
      <c r="EW19" s="119"/>
      <c r="EX19" s="119"/>
      <c r="EY19" s="119"/>
      <c r="EZ19" s="119"/>
      <c r="FA19" s="119"/>
      <c r="FB19" s="119"/>
      <c r="FC19" s="119"/>
      <c r="FD19" s="119"/>
      <c r="FE19" s="119"/>
      <c r="FF19" s="119"/>
      <c r="FG19" s="120"/>
      <c r="FH19" s="121"/>
      <c r="FI19" s="122"/>
      <c r="FJ19" s="123"/>
      <c r="FK19" s="124"/>
      <c r="FL19" s="179"/>
      <c r="FM19" s="179" t="str">
        <f>IFERROR(IF(INDEX(Results!O:O,MATCH($EI19,Results!$A:$A,0),1)=0,"",INDEX(Results!O:O,MATCH($EI19,Results!$A:$A,0),1)),"")</f>
        <v/>
      </c>
      <c r="FS19" s="181" t="str">
        <f>IFERROR(INDEX(Results!P:P,MATCH($FQ19,Results!$A:$A,0),1),"")</f>
        <v/>
      </c>
      <c r="FT19" s="184" t="str">
        <f>IFERROR(INDEX(Results!Q:Q,MATCH($FQ19,Results!$A:$A,0),1),"")</f>
        <v/>
      </c>
      <c r="FU19" s="185"/>
      <c r="FV19" s="187" t="str">
        <f>IFERROR(INDEX(Results!S:S,MATCH($FQ19,Results!$A:$A,0),1),"")</f>
        <v/>
      </c>
      <c r="FW19" s="118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  <c r="GJ19" s="119"/>
      <c r="GK19" s="119"/>
      <c r="GL19" s="119"/>
      <c r="GM19" s="119"/>
      <c r="GN19" s="119"/>
      <c r="GO19" s="120"/>
      <c r="GP19" s="121"/>
      <c r="GQ19" s="122"/>
      <c r="GR19" s="123"/>
      <c r="GS19" s="124"/>
      <c r="GT19" s="179"/>
      <c r="GU19" s="179" t="str">
        <f>IFERROR(IF(INDEX(Results!O:O,MATCH($FQ19,Results!$A:$A,0),1)=0,"",INDEX(Results!O:O,MATCH($FQ19,Results!$A:$A,0),1)),"")</f>
        <v/>
      </c>
      <c r="HA19" s="181" t="str">
        <f>IFERROR(INDEX(Results!P:P,MATCH($GY19,Results!$A:$A,0),1),"")</f>
        <v/>
      </c>
      <c r="HB19" s="184" t="str">
        <f>IFERROR(INDEX(Results!Q:Q,MATCH($GY19,Results!$A:$A,0),1),"")</f>
        <v/>
      </c>
      <c r="HC19" s="185"/>
      <c r="HD19" s="187" t="str">
        <f>IFERROR(INDEX(Results!S:S,MATCH($GY19,Results!$A:$A,0),1),"")</f>
        <v/>
      </c>
      <c r="HE19" s="118"/>
      <c r="HF19" s="119"/>
      <c r="HG19" s="119"/>
      <c r="HH19" s="119"/>
      <c r="HI19" s="119"/>
      <c r="HJ19" s="119"/>
      <c r="HK19" s="119"/>
      <c r="HL19" s="119"/>
      <c r="HM19" s="119"/>
      <c r="HN19" s="119"/>
      <c r="HO19" s="119"/>
      <c r="HP19" s="119"/>
      <c r="HQ19" s="119"/>
      <c r="HR19" s="119"/>
      <c r="HS19" s="119"/>
      <c r="HT19" s="119"/>
      <c r="HU19" s="119"/>
      <c r="HV19" s="119"/>
      <c r="HW19" s="120"/>
      <c r="HX19" s="121"/>
      <c r="HY19" s="122"/>
      <c r="HZ19" s="123"/>
      <c r="IA19" s="124"/>
      <c r="IB19" s="179"/>
      <c r="IC19" s="179" t="str">
        <f>IFERROR(IF(INDEX(Results!O:O,MATCH($GY19,Results!$A:$A,0),1)=0,"",INDEX(Results!O:O,MATCH($GY19,Results!$A:$A,0),1)),"")</f>
        <v/>
      </c>
      <c r="II19" s="181" t="str">
        <f>IFERROR(INDEX(Results!P:P,MATCH($IG19,Results!$A:$A,0),1),"")</f>
        <v/>
      </c>
      <c r="IJ19" s="184" t="str">
        <f>IFERROR(INDEX(Results!Q:Q,MATCH($IG19,Results!$A:$A,0),1),"")</f>
        <v/>
      </c>
      <c r="IK19" s="185"/>
      <c r="IL19" s="187" t="str">
        <f>IFERROR(INDEX(Results!S:S,MATCH($IG19,Results!$A:$A,0),1),"")</f>
        <v/>
      </c>
      <c r="IM19" s="118"/>
      <c r="IN19" s="119"/>
      <c r="IO19" s="119"/>
      <c r="IP19" s="119"/>
      <c r="IQ19" s="119"/>
      <c r="IR19" s="119"/>
      <c r="IS19" s="119"/>
      <c r="IT19" s="119"/>
      <c r="IU19" s="119"/>
      <c r="IV19" s="119"/>
      <c r="IW19" s="119"/>
      <c r="IX19" s="119"/>
      <c r="IY19" s="119"/>
      <c r="IZ19" s="119"/>
      <c r="JA19" s="119"/>
      <c r="JB19" s="119"/>
      <c r="JC19" s="119"/>
      <c r="JD19" s="119"/>
      <c r="JE19" s="120"/>
      <c r="JF19" s="121"/>
      <c r="JG19" s="122"/>
      <c r="JH19" s="123"/>
      <c r="JI19" s="124"/>
      <c r="JJ19" s="179"/>
      <c r="JK19" s="179" t="str">
        <f>IFERROR(IF(INDEX(Results!O:O,MATCH($IG19,Results!$A:$A,0),1)=0,"",INDEX(Results!O:O,MATCH($IG19,Results!$A:$A,0),1)),"")</f>
        <v/>
      </c>
      <c r="JQ19" s="181" t="str">
        <f>IFERROR(INDEX(Results!P:P,MATCH($JO19,Results!$A:$A,0),1),"")</f>
        <v/>
      </c>
      <c r="JR19" s="184" t="str">
        <f>IFERROR(INDEX(Results!Q:Q,MATCH($JO19,Results!$A:$A,0),1),"")</f>
        <v/>
      </c>
      <c r="JS19" s="185"/>
      <c r="JT19" s="187" t="str">
        <f>IFERROR(INDEX(Results!S:S,MATCH($JO19,Results!$A:$A,0),1),"")</f>
        <v/>
      </c>
      <c r="JU19" s="118"/>
      <c r="JV19" s="119"/>
      <c r="JW19" s="119"/>
      <c r="JX19" s="119"/>
      <c r="JY19" s="119"/>
      <c r="JZ19" s="119"/>
      <c r="KA19" s="119"/>
      <c r="KB19" s="119"/>
      <c r="KC19" s="119"/>
      <c r="KD19" s="119"/>
      <c r="KE19" s="119"/>
      <c r="KF19" s="119"/>
      <c r="KG19" s="119"/>
      <c r="KH19" s="119"/>
      <c r="KI19" s="119"/>
      <c r="KJ19" s="119"/>
      <c r="KK19" s="119"/>
      <c r="KL19" s="119"/>
      <c r="KM19" s="120"/>
      <c r="KN19" s="121"/>
      <c r="KO19" s="122"/>
      <c r="KP19" s="123"/>
      <c r="KQ19" s="124"/>
      <c r="KR19" s="179"/>
      <c r="KS19" s="179" t="str">
        <f>IFERROR(IF(INDEX(Results!O:O,MATCH($JO19,Results!$A:$A,0),1)=0,"",INDEX(Results!O:O,MATCH($JO19,Results!$A:$A,0),1)),"")</f>
        <v/>
      </c>
      <c r="KY19" s="189" t="str">
        <f>IFERROR(INDEX(Results!P:P,MATCH($KW19,Results!$A:$A,0),1),"")</f>
        <v/>
      </c>
      <c r="KZ19" s="192" t="str">
        <f>IFERROR(INDEX(Results!Q:Q,MATCH($KW19,Results!$A:$A,0),1),"")</f>
        <v/>
      </c>
      <c r="LA19" s="193"/>
      <c r="LB19" s="195" t="str">
        <f>IFERROR(INDEX(Results!S:S,MATCH($KW19,Results!$A:$A,0),1),"")</f>
        <v/>
      </c>
      <c r="LC19" s="118"/>
      <c r="LD19" s="119"/>
      <c r="LE19" s="119"/>
      <c r="LF19" s="119"/>
      <c r="LG19" s="119"/>
      <c r="LH19" s="119"/>
      <c r="LI19" s="119"/>
      <c r="LJ19" s="119"/>
      <c r="LK19" s="119"/>
      <c r="LL19" s="119"/>
      <c r="LM19" s="119"/>
      <c r="LN19" s="119"/>
      <c r="LO19" s="119"/>
      <c r="LP19" s="119"/>
      <c r="LQ19" s="119"/>
      <c r="LR19" s="119"/>
      <c r="LS19" s="119"/>
      <c r="LT19" s="119"/>
      <c r="LU19" s="120"/>
      <c r="LV19" s="121"/>
      <c r="LW19" s="122"/>
      <c r="LX19" s="123"/>
      <c r="LY19" s="124"/>
      <c r="LZ19" s="179"/>
      <c r="MA19" s="179" t="str">
        <f>IFERROR(IF(INDEX(Results!O:O,MATCH($KW19,Results!$A:$A,0),1)=0,"",INDEX(Results!O:O,MATCH($KW19,Results!$A:$A,0),1)),"")</f>
        <v/>
      </c>
      <c r="MG19" s="181" t="str">
        <f>IFERROR(INDEX(Results!P:P,MATCH($ME19,Results!$A:$A,0),1),"")</f>
        <v/>
      </c>
      <c r="MH19" s="184" t="str">
        <f>IFERROR(INDEX(Results!Q:Q,MATCH($ME19,Results!$A:$A,0),1),"")</f>
        <v/>
      </c>
      <c r="MI19" s="185"/>
      <c r="MJ19" s="187" t="str">
        <f>IFERROR(INDEX(Results!S:S,MATCH($ME19,Results!$A:$A,0),1),"")</f>
        <v/>
      </c>
      <c r="MK19" s="118"/>
      <c r="ML19" s="119"/>
      <c r="MM19" s="119"/>
      <c r="MN19" s="119"/>
      <c r="MO19" s="119"/>
      <c r="MP19" s="119"/>
      <c r="MQ19" s="119"/>
      <c r="MR19" s="119"/>
      <c r="MS19" s="119"/>
      <c r="MT19" s="119"/>
      <c r="MU19" s="119"/>
      <c r="MV19" s="119"/>
      <c r="MW19" s="119"/>
      <c r="MX19" s="119"/>
      <c r="MY19" s="119"/>
      <c r="MZ19" s="119"/>
      <c r="NA19" s="119"/>
      <c r="NB19" s="119"/>
      <c r="NC19" s="120"/>
      <c r="ND19" s="121"/>
      <c r="NE19" s="122"/>
      <c r="NF19" s="123"/>
      <c r="NG19" s="124"/>
      <c r="NH19" s="179"/>
      <c r="NI19" s="179" t="str">
        <f>IFERROR(IF(INDEX(Results!O:O,MATCH($ME19,Results!$A:$A,0),1)=0,"",INDEX(Results!O:O,MATCH($ME19,Results!$A:$A,0),1)),"")</f>
        <v/>
      </c>
      <c r="NO19" s="181" t="str">
        <f>IFERROR(INDEX(Results!P:P,MATCH($NM19,Results!$A:$A,0),1),"")</f>
        <v/>
      </c>
      <c r="NP19" s="184" t="str">
        <f>IFERROR(INDEX(Results!Q:Q,MATCH($NM19,Results!$A:$A,0),1),"")</f>
        <v/>
      </c>
      <c r="NQ19" s="185"/>
      <c r="NR19" s="187" t="str">
        <f>IFERROR(INDEX(Results!S:S,MATCH($NM19,Results!$A:$A,0),1),"")</f>
        <v/>
      </c>
      <c r="NS19" s="118"/>
      <c r="NT19" s="119"/>
      <c r="NU19" s="119"/>
      <c r="NV19" s="119"/>
      <c r="NW19" s="119"/>
      <c r="NX19" s="119"/>
      <c r="NY19" s="119"/>
      <c r="NZ19" s="119"/>
      <c r="OA19" s="119"/>
      <c r="OB19" s="119"/>
      <c r="OC19" s="119"/>
      <c r="OD19" s="119"/>
      <c r="OE19" s="119"/>
      <c r="OF19" s="119"/>
      <c r="OG19" s="119"/>
      <c r="OH19" s="119"/>
      <c r="OI19" s="119"/>
      <c r="OJ19" s="119"/>
      <c r="OK19" s="120"/>
      <c r="OL19" s="121"/>
      <c r="OM19" s="122"/>
      <c r="ON19" s="123"/>
      <c r="OO19" s="124"/>
      <c r="OP19" s="179"/>
      <c r="OQ19" s="179" t="str">
        <f>IFERROR(IF(INDEX(Results!O:O,MATCH($NM19,Results!$A:$A,0),1)=0,"",INDEX(Results!O:O,MATCH($NM19,Results!$A:$A,0),1)),"")</f>
        <v/>
      </c>
    </row>
    <row r="20" spans="1:407" ht="22.5" customHeight="1" x14ac:dyDescent="0.25">
      <c r="A20">
        <f>A17</f>
        <v>1</v>
      </c>
      <c r="B20">
        <f>B17+1</f>
        <v>4</v>
      </c>
      <c r="C20" t="str">
        <f t="shared" si="0"/>
        <v>14</v>
      </c>
      <c r="E20" s="188">
        <f>IFERROR(INDEX(Results!P:P,MATCH($C20,Results!$B:$B,0),1),"")</f>
        <v>87</v>
      </c>
      <c r="F20" s="190" t="str">
        <f>IFERROR(INDEX(Results!Q:Q,MATCH($C20,Results!$B:$B,0),1),"")</f>
        <v>Zoe Statham</v>
      </c>
      <c r="G20" s="191"/>
      <c r="H20" s="194">
        <f>IFERROR(INDEX(Results!S:S,MATCH($C20,Results!$B:$B,0),1),"")</f>
        <v>0</v>
      </c>
      <c r="I20" s="118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20"/>
      <c r="AB20" s="121"/>
      <c r="AC20" s="122"/>
      <c r="AD20" s="123"/>
      <c r="AE20" s="124"/>
      <c r="AF20" s="178"/>
      <c r="AG20" s="178" t="str">
        <f>IFERROR(IF(INDEX(Results!O:O,MATCH($C20,Results!$B:$B,0),1)=0,"",INDEX(Results!O:O,MATCH($C20,Results!$B:$B,0),1)),"")</f>
        <v/>
      </c>
      <c r="AI20">
        <f>AI17</f>
        <v>2</v>
      </c>
      <c r="AJ20">
        <f>AJ17+1</f>
        <v>4</v>
      </c>
      <c r="AK20" t="str">
        <f t="shared" ref="AK20" si="23">AI20&amp;AJ20</f>
        <v>24</v>
      </c>
      <c r="AM20" s="180">
        <f>IFERROR(INDEX(Results!P:P,MATCH($AK20,Results!$B:$B,0),1),"")</f>
        <v>34</v>
      </c>
      <c r="AN20" s="182" t="str">
        <f>IFERROR(INDEX(Results!Q:Q,MATCH($AK20,Results!$B:$B,0),1),"")</f>
        <v>Olivia Stevenson</v>
      </c>
      <c r="AO20" s="183"/>
      <c r="AP20" s="186" t="str">
        <f>IFERROR(INDEX(Results!S:S,MATCH($AK20,Results!$B:$B,0),1),"")</f>
        <v xml:space="preserve">Redlands </v>
      </c>
      <c r="AQ20" s="118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20"/>
      <c r="BJ20" s="121"/>
      <c r="BK20" s="122"/>
      <c r="BL20" s="123"/>
      <c r="BM20" s="124"/>
      <c r="BN20" s="178"/>
      <c r="BO20" s="178" t="str">
        <f>IFERROR(IF(INDEX(Results!O:O,MATCH($AK20,Results!$B:$B,0),1)=0,"",INDEX(Results!O:O,MATCH($AK20,Results!$B:$B,0),1)),"")</f>
        <v/>
      </c>
      <c r="BQ20">
        <f>BQ17</f>
        <v>3</v>
      </c>
      <c r="BR20">
        <f>BR17+1</f>
        <v>4</v>
      </c>
      <c r="BS20" t="str">
        <f t="shared" ref="BS20" si="24">BQ20&amp;BR20</f>
        <v>34</v>
      </c>
      <c r="BU20" s="188">
        <f>IFERROR(INDEX(Results!P:P,MATCH($BS20,Results!$B:$B,0),1),"")</f>
        <v>62</v>
      </c>
      <c r="BV20" s="190" t="str">
        <f>IFERROR(INDEX(Results!Q:Q,MATCH($BS20,Results!$B:$B,0),1),"")</f>
        <v>Jezebella Milzewski</v>
      </c>
      <c r="BW20" s="191"/>
      <c r="BX20" s="194" t="str">
        <f>IFERROR(INDEX(Results!S:S,MATCH($BS20,Results!$B:$B,0),1),"")</f>
        <v>Runcorn</v>
      </c>
      <c r="BY20" s="118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20"/>
      <c r="CR20" s="121"/>
      <c r="CS20" s="122"/>
      <c r="CT20" s="123"/>
      <c r="CU20" s="124"/>
      <c r="CV20" s="178"/>
      <c r="CW20" s="178" t="str">
        <f>IFERROR(IF(INDEX(Results!O:O,MATCH($BS20,Results!$B:$B,0),1)=0,"",INDEX(Results!O:O,MATCH($BS20,Results!$B:$B,0),1)),"")</f>
        <v/>
      </c>
      <c r="CY20">
        <f>CY17</f>
        <v>4</v>
      </c>
      <c r="CZ20">
        <f>CZ17+1</f>
        <v>4</v>
      </c>
      <c r="DA20" t="str">
        <f t="shared" ref="DA20" si="25">CY20&amp;CZ20</f>
        <v>44</v>
      </c>
      <c r="DC20" s="180">
        <f>IFERROR(INDEX(Results!P:P,MATCH($DA20,Results!$B:$B,0),1),"")</f>
        <v>72</v>
      </c>
      <c r="DD20" s="182" t="str">
        <f>IFERROR(INDEX(Results!Q:Q,MATCH($DA20,Results!$B:$B,0),1),"")</f>
        <v>Grace Saunders</v>
      </c>
      <c r="DE20" s="183"/>
      <c r="DF20" s="186" t="str">
        <f>IFERROR(INDEX(Results!S:S,MATCH($DA20,Results!$B:$B,0),1),"")</f>
        <v>Oxenford</v>
      </c>
      <c r="DG20" s="118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20"/>
      <c r="DZ20" s="121"/>
      <c r="EA20" s="122"/>
      <c r="EB20" s="123"/>
      <c r="EC20" s="124"/>
      <c r="ED20" s="178"/>
      <c r="EE20" s="178" t="str">
        <f>IFERROR(IF(INDEX(Results!O:O,MATCH($DA20,Results!$B:$B,0),1)=0,"",INDEX(Results!O:O,MATCH($DA20,Results!$B:$B,0),1)),"")</f>
        <v/>
      </c>
      <c r="EG20">
        <f>EG17</f>
        <v>5</v>
      </c>
      <c r="EH20">
        <f>EH17+1</f>
        <v>4</v>
      </c>
      <c r="EI20" t="str">
        <f t="shared" ref="EI20" si="26">EG20&amp;EH20</f>
        <v>54</v>
      </c>
      <c r="EK20" s="180">
        <f>IFERROR(INDEX(Results!P:P,MATCH($EI20,Results!$B:$B,0),1),"")</f>
        <v>32</v>
      </c>
      <c r="EL20" s="182" t="str">
        <f>IFERROR(INDEX(Results!Q:Q,MATCH($EI20,Results!$B:$B,0),1),"")</f>
        <v>Emily Dent</v>
      </c>
      <c r="EM20" s="183"/>
      <c r="EN20" s="186" t="str">
        <f>IFERROR(INDEX(Results!S:S,MATCH($EI20,Results!$B:$B,0),1),"")</f>
        <v>Moggill</v>
      </c>
      <c r="EO20" s="118"/>
      <c r="EP20" s="119"/>
      <c r="EQ20" s="119"/>
      <c r="ER20" s="119"/>
      <c r="ES20" s="119"/>
      <c r="ET20" s="119"/>
      <c r="EU20" s="119"/>
      <c r="EV20" s="119"/>
      <c r="EW20" s="119"/>
      <c r="EX20" s="119"/>
      <c r="EY20" s="119"/>
      <c r="EZ20" s="119"/>
      <c r="FA20" s="119"/>
      <c r="FB20" s="119"/>
      <c r="FC20" s="119"/>
      <c r="FD20" s="119"/>
      <c r="FE20" s="119"/>
      <c r="FF20" s="119"/>
      <c r="FG20" s="120"/>
      <c r="FH20" s="121"/>
      <c r="FI20" s="122"/>
      <c r="FJ20" s="123"/>
      <c r="FK20" s="124"/>
      <c r="FL20" s="178"/>
      <c r="FM20" s="178" t="str">
        <f>IFERROR(IF(INDEX(Results!O:O,MATCH($EI20,Results!$B:$B,0),1)=0,"",INDEX(Results!O:O,MATCH($EI20,Results!$B:$B,0),1)),"")</f>
        <v/>
      </c>
      <c r="FO20">
        <f>FO17</f>
        <v>6</v>
      </c>
      <c r="FP20">
        <f>FP17+1</f>
        <v>4</v>
      </c>
      <c r="FQ20" t="str">
        <f t="shared" ref="FQ20" si="27">FO20&amp;FP20</f>
        <v>64</v>
      </c>
      <c r="FS20" s="180">
        <f>IFERROR(INDEX(Results!P:P,MATCH($FQ20,Results!$B:$B,0),1),"")</f>
        <v>31</v>
      </c>
      <c r="FT20" s="182" t="str">
        <f>IFERROR(INDEX(Results!Q:Q,MATCH($FQ20,Results!$B:$B,0),1),"")</f>
        <v>Madison Heath</v>
      </c>
      <c r="FU20" s="183"/>
      <c r="FV20" s="186" t="str">
        <f>IFERROR(INDEX(Results!S:S,MATCH($FQ20,Results!$B:$B,0),1),"")</f>
        <v>Maroochy</v>
      </c>
      <c r="FW20" s="118"/>
      <c r="FX20" s="119"/>
      <c r="FY20" s="119"/>
      <c r="FZ20" s="119"/>
      <c r="GA20" s="119"/>
      <c r="GB20" s="119"/>
      <c r="GC20" s="119"/>
      <c r="GD20" s="119"/>
      <c r="GE20" s="119"/>
      <c r="GF20" s="119"/>
      <c r="GG20" s="119"/>
      <c r="GH20" s="119"/>
      <c r="GI20" s="119"/>
      <c r="GJ20" s="119"/>
      <c r="GK20" s="119"/>
      <c r="GL20" s="119"/>
      <c r="GM20" s="119"/>
      <c r="GN20" s="119"/>
      <c r="GO20" s="120"/>
      <c r="GP20" s="121"/>
      <c r="GQ20" s="122"/>
      <c r="GR20" s="123"/>
      <c r="GS20" s="124"/>
      <c r="GT20" s="178"/>
      <c r="GU20" s="178" t="str">
        <f>IFERROR(IF(INDEX(Results!O:O,MATCH($FQ20,Results!$B:$B,0),1)=0,"",INDEX(Results!O:O,MATCH($FQ20,Results!$B:$B,0),1)),"")</f>
        <v/>
      </c>
      <c r="GW20">
        <f>GW17</f>
        <v>7</v>
      </c>
      <c r="GX20">
        <f>GX17+1</f>
        <v>4</v>
      </c>
      <c r="GY20" t="str">
        <f t="shared" ref="GY20" si="28">GW20&amp;GX20</f>
        <v>74</v>
      </c>
      <c r="HA20" s="180">
        <f>IFERROR(INDEX(Results!P:P,MATCH($GY20,Results!$B:$B,0),1),"")</f>
        <v>15</v>
      </c>
      <c r="HB20" s="182" t="str">
        <f>IFERROR(INDEX(Results!Q:Q,MATCH($GY20,Results!$B:$B,0),1),"")</f>
        <v>Lyla Simpson</v>
      </c>
      <c r="HC20" s="183"/>
      <c r="HD20" s="186" t="str">
        <f>IFERROR(INDEX(Results!S:S,MATCH($GY20,Results!$B:$B,0),1),"")</f>
        <v>Jimboomba</v>
      </c>
      <c r="HE20" s="118"/>
      <c r="HF20" s="119"/>
      <c r="HG20" s="119"/>
      <c r="HH20" s="119"/>
      <c r="HI20" s="119"/>
      <c r="HJ20" s="119"/>
      <c r="HK20" s="119"/>
      <c r="HL20" s="119"/>
      <c r="HM20" s="119"/>
      <c r="HN20" s="119"/>
      <c r="HO20" s="119"/>
      <c r="HP20" s="119"/>
      <c r="HQ20" s="119"/>
      <c r="HR20" s="119"/>
      <c r="HS20" s="119"/>
      <c r="HT20" s="119"/>
      <c r="HU20" s="119"/>
      <c r="HV20" s="119"/>
      <c r="HW20" s="120"/>
      <c r="HX20" s="121"/>
      <c r="HY20" s="122"/>
      <c r="HZ20" s="123"/>
      <c r="IA20" s="124"/>
      <c r="IB20" s="178"/>
      <c r="IC20" s="178" t="str">
        <f>IFERROR(IF(INDEX(Results!O:O,MATCH($GY20,Results!$B:$B,0),1)=0,"",INDEX(Results!O:O,MATCH($GY20,Results!$B:$B,0),1)),"")</f>
        <v/>
      </c>
      <c r="IE20">
        <f>IE17</f>
        <v>8</v>
      </c>
      <c r="IF20">
        <f>IF17+1</f>
        <v>4</v>
      </c>
      <c r="IG20" t="str">
        <f t="shared" ref="IG20" si="29">IE20&amp;IF20</f>
        <v>84</v>
      </c>
      <c r="II20" s="180" t="str">
        <f>IFERROR(INDEX(Results!P:P,MATCH($IG20,Results!$B:$B,0),1),"")</f>
        <v/>
      </c>
      <c r="IJ20" s="182" t="str">
        <f>IFERROR(INDEX(Results!Q:Q,MATCH($IG20,Results!$B:$B,0),1),"")</f>
        <v/>
      </c>
      <c r="IK20" s="183"/>
      <c r="IL20" s="186" t="str">
        <f>IFERROR(INDEX(Results!S:S,MATCH($IG20,Results!$B:$B,0),1),"")</f>
        <v/>
      </c>
      <c r="IM20" s="118"/>
      <c r="IN20" s="119"/>
      <c r="IO20" s="119"/>
      <c r="IP20" s="119"/>
      <c r="IQ20" s="119"/>
      <c r="IR20" s="119"/>
      <c r="IS20" s="119"/>
      <c r="IT20" s="119"/>
      <c r="IU20" s="119"/>
      <c r="IV20" s="119"/>
      <c r="IW20" s="119"/>
      <c r="IX20" s="119"/>
      <c r="IY20" s="119"/>
      <c r="IZ20" s="119"/>
      <c r="JA20" s="119"/>
      <c r="JB20" s="119"/>
      <c r="JC20" s="119"/>
      <c r="JD20" s="119"/>
      <c r="JE20" s="120"/>
      <c r="JF20" s="121"/>
      <c r="JG20" s="122"/>
      <c r="JH20" s="123"/>
      <c r="JI20" s="124"/>
      <c r="JJ20" s="178"/>
      <c r="JK20" s="178" t="str">
        <f>IFERROR(IF(INDEX(Results!O:O,MATCH($IG20,Results!$B:$B,0),1)=0,"",INDEX(Results!O:O,MATCH($IG20,Results!$B:$B,0),1)),"")</f>
        <v/>
      </c>
      <c r="JM20">
        <f>JM17</f>
        <v>9</v>
      </c>
      <c r="JN20">
        <f>JN17+1</f>
        <v>4</v>
      </c>
      <c r="JO20" t="str">
        <f t="shared" ref="JO20" si="30">JM20&amp;JN20</f>
        <v>94</v>
      </c>
      <c r="JQ20" s="180" t="str">
        <f>IFERROR(INDEX(Results!P:P,MATCH($JO20,Results!$B:$B,0),1),"")</f>
        <v/>
      </c>
      <c r="JR20" s="182" t="str">
        <f>IFERROR(INDEX(Results!Q:Q,MATCH($JO20,Results!$B:$B,0),1),"")</f>
        <v/>
      </c>
      <c r="JS20" s="183"/>
      <c r="JT20" s="186" t="str">
        <f>IFERROR(INDEX(Results!S:S,MATCH($JO20,Results!$B:$B,0),1),"")</f>
        <v/>
      </c>
      <c r="JU20" s="118"/>
      <c r="JV20" s="119"/>
      <c r="JW20" s="119"/>
      <c r="JX20" s="119"/>
      <c r="JY20" s="119"/>
      <c r="JZ20" s="119"/>
      <c r="KA20" s="119"/>
      <c r="KB20" s="119"/>
      <c r="KC20" s="119"/>
      <c r="KD20" s="119"/>
      <c r="KE20" s="119"/>
      <c r="KF20" s="119"/>
      <c r="KG20" s="119"/>
      <c r="KH20" s="119"/>
      <c r="KI20" s="119"/>
      <c r="KJ20" s="119"/>
      <c r="KK20" s="119"/>
      <c r="KL20" s="119"/>
      <c r="KM20" s="120"/>
      <c r="KN20" s="121"/>
      <c r="KO20" s="122"/>
      <c r="KP20" s="123"/>
      <c r="KQ20" s="124"/>
      <c r="KR20" s="178"/>
      <c r="KS20" s="178" t="str">
        <f>IFERROR(IF(INDEX(Results!O:O,MATCH($JO20,Results!$B:$B,0),1)=0,"",INDEX(Results!O:O,MATCH($JO20,Results!$B:$B,0),1)),"")</f>
        <v/>
      </c>
      <c r="KU20">
        <f>KU17</f>
        <v>10</v>
      </c>
      <c r="KV20">
        <f>KV17+1</f>
        <v>4</v>
      </c>
      <c r="KW20" t="str">
        <f t="shared" ref="KW20" si="31">KU20&amp;KV20</f>
        <v>104</v>
      </c>
      <c r="KY20" s="180">
        <f>IFERROR(INDEX(Results!P:P,MATCH($KW20,Results!$B:$B,0),1),"")</f>
        <v>26</v>
      </c>
      <c r="KZ20" s="182" t="str">
        <f>IFERROR(INDEX(Results!Q:Q,MATCH($KW20,Results!$B:$B,0),1),"")</f>
        <v>Bella Kaplan</v>
      </c>
      <c r="LA20" s="183"/>
      <c r="LB20" s="186" t="str">
        <f>IFERROR(INDEX(Results!S:S,MATCH($KW20,Results!$B:$B,0),1),"")</f>
        <v>Nerang</v>
      </c>
      <c r="LC20" s="118"/>
      <c r="LD20" s="119"/>
      <c r="LE20" s="119"/>
      <c r="LF20" s="119"/>
      <c r="LG20" s="119"/>
      <c r="LH20" s="119"/>
      <c r="LI20" s="119"/>
      <c r="LJ20" s="119"/>
      <c r="LK20" s="119"/>
      <c r="LL20" s="119"/>
      <c r="LM20" s="119"/>
      <c r="LN20" s="119"/>
      <c r="LO20" s="119"/>
      <c r="LP20" s="119"/>
      <c r="LQ20" s="119"/>
      <c r="LR20" s="119"/>
      <c r="LS20" s="119"/>
      <c r="LT20" s="119"/>
      <c r="LU20" s="120"/>
      <c r="LV20" s="121"/>
      <c r="LW20" s="122"/>
      <c r="LX20" s="123"/>
      <c r="LY20" s="124"/>
      <c r="LZ20" s="178"/>
      <c r="MA20" s="178" t="str">
        <f>IFERROR(IF(INDEX(Results!O:O,MATCH($KW20,Results!$B:$B,0),1)=0,"",INDEX(Results!O:O,MATCH($KW20,Results!$B:$B,0),1)),"")</f>
        <v/>
      </c>
      <c r="MC20">
        <f>MC17</f>
        <v>11</v>
      </c>
      <c r="MD20">
        <f>MD17+1</f>
        <v>4</v>
      </c>
      <c r="ME20" t="str">
        <f t="shared" ref="ME20" si="32">MC20&amp;MD20</f>
        <v>114</v>
      </c>
      <c r="MG20" s="180" t="str">
        <f>IFERROR(INDEX(Results!P:P,MATCH($ME20,Results!$B:$B,0),1),"")</f>
        <v/>
      </c>
      <c r="MH20" s="182" t="str">
        <f>IFERROR(INDEX(Results!Q:Q,MATCH($ME20,Results!$B:$B,0),1),"")</f>
        <v/>
      </c>
      <c r="MI20" s="183"/>
      <c r="MJ20" s="186" t="str">
        <f>IFERROR(INDEX(Results!S:S,MATCH($ME20,Results!$B:$B,0),1),"")</f>
        <v/>
      </c>
      <c r="MK20" s="118"/>
      <c r="ML20" s="119"/>
      <c r="MM20" s="119"/>
      <c r="MN20" s="119"/>
      <c r="MO20" s="119"/>
      <c r="MP20" s="119"/>
      <c r="MQ20" s="119"/>
      <c r="MR20" s="119"/>
      <c r="MS20" s="119"/>
      <c r="MT20" s="119"/>
      <c r="MU20" s="119"/>
      <c r="MV20" s="119"/>
      <c r="MW20" s="119"/>
      <c r="MX20" s="119"/>
      <c r="MY20" s="119"/>
      <c r="MZ20" s="119"/>
      <c r="NA20" s="119"/>
      <c r="NB20" s="119"/>
      <c r="NC20" s="120"/>
      <c r="ND20" s="121"/>
      <c r="NE20" s="122"/>
      <c r="NF20" s="123"/>
      <c r="NG20" s="124"/>
      <c r="NH20" s="178"/>
      <c r="NI20" s="178" t="str">
        <f>IFERROR(IF(INDEX(Results!O:O,MATCH($ME20,Results!$B:$B,0),1)=0,"",INDEX(Results!O:O,MATCH($ME20,Results!$B:$B,0),1)),"")</f>
        <v/>
      </c>
      <c r="NK20">
        <f>NK17</f>
        <v>12</v>
      </c>
      <c r="NL20">
        <f>NL17+1</f>
        <v>4</v>
      </c>
      <c r="NM20" t="str">
        <f t="shared" ref="NM20" si="33">NK20&amp;NL20</f>
        <v>124</v>
      </c>
      <c r="NO20" s="180">
        <f>IFERROR(INDEX(Results!P:P,MATCH($NM20,Results!$B:$B,0),1),"")</f>
        <v>27</v>
      </c>
      <c r="NP20" s="182" t="str">
        <f>IFERROR(INDEX(Results!Q:Q,MATCH($NM20,Results!$B:$B,0),1),"")</f>
        <v>Natasha Bowman</v>
      </c>
      <c r="NQ20" s="183"/>
      <c r="NR20" s="186" t="str">
        <f>IFERROR(INDEX(Results!S:S,MATCH($NM20,Results!$B:$B,0),1),"")</f>
        <v>Southside</v>
      </c>
      <c r="NS20" s="118"/>
      <c r="NT20" s="119"/>
      <c r="NU20" s="119"/>
      <c r="NV20" s="119"/>
      <c r="NW20" s="119"/>
      <c r="NX20" s="119"/>
      <c r="NY20" s="119"/>
      <c r="NZ20" s="119"/>
      <c r="OA20" s="119"/>
      <c r="OB20" s="119"/>
      <c r="OC20" s="119"/>
      <c r="OD20" s="119"/>
      <c r="OE20" s="119"/>
      <c r="OF20" s="119"/>
      <c r="OG20" s="119"/>
      <c r="OH20" s="119"/>
      <c r="OI20" s="119"/>
      <c r="OJ20" s="119"/>
      <c r="OK20" s="120"/>
      <c r="OL20" s="121"/>
      <c r="OM20" s="122"/>
      <c r="ON20" s="123"/>
      <c r="OO20" s="124"/>
      <c r="OP20" s="178"/>
      <c r="OQ20" s="178" t="str">
        <f>IFERROR(IF(INDEX(Results!O:O,MATCH($NM20,Results!$B:$B,0),1)=0,"",INDEX(Results!O:O,MATCH($NM20,Results!$B:$B,0),1)),"")</f>
        <v/>
      </c>
    </row>
    <row r="21" spans="1:407" ht="22.5" customHeight="1" x14ac:dyDescent="0.25">
      <c r="E21" s="217"/>
      <c r="F21" s="218"/>
      <c r="G21" s="219"/>
      <c r="H21" s="220"/>
      <c r="I21" s="118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20"/>
      <c r="AB21" s="121"/>
      <c r="AC21" s="122"/>
      <c r="AD21" s="123"/>
      <c r="AE21" s="124"/>
      <c r="AF21" s="212"/>
      <c r="AG21" s="212"/>
      <c r="AM21" s="213"/>
      <c r="AN21" s="214"/>
      <c r="AO21" s="215"/>
      <c r="AP21" s="216"/>
      <c r="AQ21" s="118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20"/>
      <c r="BJ21" s="121"/>
      <c r="BK21" s="122"/>
      <c r="BL21" s="123"/>
      <c r="BM21" s="124"/>
      <c r="BN21" s="212"/>
      <c r="BO21" s="212"/>
      <c r="BU21" s="217"/>
      <c r="BV21" s="218"/>
      <c r="BW21" s="219"/>
      <c r="BX21" s="220"/>
      <c r="BY21" s="118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20"/>
      <c r="CR21" s="121"/>
      <c r="CS21" s="122"/>
      <c r="CT21" s="123"/>
      <c r="CU21" s="124"/>
      <c r="CV21" s="212"/>
      <c r="CW21" s="212"/>
      <c r="DC21" s="213"/>
      <c r="DD21" s="214"/>
      <c r="DE21" s="215"/>
      <c r="DF21" s="216"/>
      <c r="DG21" s="118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20"/>
      <c r="DZ21" s="121"/>
      <c r="EA21" s="122"/>
      <c r="EB21" s="123"/>
      <c r="EC21" s="124"/>
      <c r="ED21" s="212"/>
      <c r="EE21" s="212"/>
      <c r="EK21" s="213"/>
      <c r="EL21" s="214"/>
      <c r="EM21" s="215"/>
      <c r="EN21" s="216"/>
      <c r="EO21" s="118"/>
      <c r="EP21" s="119"/>
      <c r="EQ21" s="119"/>
      <c r="ER21" s="119"/>
      <c r="ES21" s="119"/>
      <c r="ET21" s="119"/>
      <c r="EU21" s="119"/>
      <c r="EV21" s="119"/>
      <c r="EW21" s="119"/>
      <c r="EX21" s="119"/>
      <c r="EY21" s="119"/>
      <c r="EZ21" s="119"/>
      <c r="FA21" s="119"/>
      <c r="FB21" s="119"/>
      <c r="FC21" s="119"/>
      <c r="FD21" s="119"/>
      <c r="FE21" s="119"/>
      <c r="FF21" s="119"/>
      <c r="FG21" s="120"/>
      <c r="FH21" s="121"/>
      <c r="FI21" s="122"/>
      <c r="FJ21" s="123"/>
      <c r="FK21" s="124"/>
      <c r="FL21" s="212"/>
      <c r="FM21" s="212"/>
      <c r="FS21" s="213"/>
      <c r="FT21" s="214"/>
      <c r="FU21" s="215"/>
      <c r="FV21" s="216"/>
      <c r="FW21" s="118"/>
      <c r="FX21" s="119"/>
      <c r="FY21" s="119"/>
      <c r="FZ21" s="119"/>
      <c r="GA21" s="119"/>
      <c r="GB21" s="119"/>
      <c r="GC21" s="119"/>
      <c r="GD21" s="119"/>
      <c r="GE21" s="119"/>
      <c r="GF21" s="119"/>
      <c r="GG21" s="119"/>
      <c r="GH21" s="119"/>
      <c r="GI21" s="119"/>
      <c r="GJ21" s="119"/>
      <c r="GK21" s="119"/>
      <c r="GL21" s="119"/>
      <c r="GM21" s="119"/>
      <c r="GN21" s="119"/>
      <c r="GO21" s="120"/>
      <c r="GP21" s="121"/>
      <c r="GQ21" s="122"/>
      <c r="GR21" s="123"/>
      <c r="GS21" s="124"/>
      <c r="GT21" s="212"/>
      <c r="GU21" s="212"/>
      <c r="HA21" s="213"/>
      <c r="HB21" s="214"/>
      <c r="HC21" s="215"/>
      <c r="HD21" s="216"/>
      <c r="HE21" s="118"/>
      <c r="HF21" s="119"/>
      <c r="HG21" s="119"/>
      <c r="HH21" s="119"/>
      <c r="HI21" s="119"/>
      <c r="HJ21" s="119"/>
      <c r="HK21" s="119"/>
      <c r="HL21" s="119"/>
      <c r="HM21" s="119"/>
      <c r="HN21" s="119"/>
      <c r="HO21" s="119"/>
      <c r="HP21" s="119"/>
      <c r="HQ21" s="119"/>
      <c r="HR21" s="119"/>
      <c r="HS21" s="119"/>
      <c r="HT21" s="119"/>
      <c r="HU21" s="119"/>
      <c r="HV21" s="119"/>
      <c r="HW21" s="120"/>
      <c r="HX21" s="121"/>
      <c r="HY21" s="122"/>
      <c r="HZ21" s="123"/>
      <c r="IA21" s="124"/>
      <c r="IB21" s="212"/>
      <c r="IC21" s="212"/>
      <c r="II21" s="213"/>
      <c r="IJ21" s="214"/>
      <c r="IK21" s="215"/>
      <c r="IL21" s="216"/>
      <c r="IM21" s="118"/>
      <c r="IN21" s="119"/>
      <c r="IO21" s="119"/>
      <c r="IP21" s="119"/>
      <c r="IQ21" s="119"/>
      <c r="IR21" s="119"/>
      <c r="IS21" s="119"/>
      <c r="IT21" s="119"/>
      <c r="IU21" s="119"/>
      <c r="IV21" s="119"/>
      <c r="IW21" s="119"/>
      <c r="IX21" s="119"/>
      <c r="IY21" s="119"/>
      <c r="IZ21" s="119"/>
      <c r="JA21" s="119"/>
      <c r="JB21" s="119"/>
      <c r="JC21" s="119"/>
      <c r="JD21" s="119"/>
      <c r="JE21" s="120"/>
      <c r="JF21" s="121"/>
      <c r="JG21" s="122"/>
      <c r="JH21" s="123"/>
      <c r="JI21" s="124"/>
      <c r="JJ21" s="212"/>
      <c r="JK21" s="212"/>
      <c r="JQ21" s="213"/>
      <c r="JR21" s="214"/>
      <c r="JS21" s="215"/>
      <c r="JT21" s="216"/>
      <c r="JU21" s="118"/>
      <c r="JV21" s="119"/>
      <c r="JW21" s="119"/>
      <c r="JX21" s="119"/>
      <c r="JY21" s="119"/>
      <c r="JZ21" s="119"/>
      <c r="KA21" s="119"/>
      <c r="KB21" s="119"/>
      <c r="KC21" s="119"/>
      <c r="KD21" s="119"/>
      <c r="KE21" s="119"/>
      <c r="KF21" s="119"/>
      <c r="KG21" s="119"/>
      <c r="KH21" s="119"/>
      <c r="KI21" s="119"/>
      <c r="KJ21" s="119"/>
      <c r="KK21" s="119"/>
      <c r="KL21" s="119"/>
      <c r="KM21" s="120"/>
      <c r="KN21" s="121"/>
      <c r="KO21" s="122"/>
      <c r="KP21" s="123"/>
      <c r="KQ21" s="124"/>
      <c r="KR21" s="212"/>
      <c r="KS21" s="212"/>
      <c r="KY21" s="213"/>
      <c r="KZ21" s="214"/>
      <c r="LA21" s="215"/>
      <c r="LB21" s="216"/>
      <c r="LC21" s="118"/>
      <c r="LD21" s="119"/>
      <c r="LE21" s="119"/>
      <c r="LF21" s="119"/>
      <c r="LG21" s="119"/>
      <c r="LH21" s="119"/>
      <c r="LI21" s="119"/>
      <c r="LJ21" s="119"/>
      <c r="LK21" s="119"/>
      <c r="LL21" s="119"/>
      <c r="LM21" s="119"/>
      <c r="LN21" s="119"/>
      <c r="LO21" s="119"/>
      <c r="LP21" s="119"/>
      <c r="LQ21" s="119"/>
      <c r="LR21" s="119"/>
      <c r="LS21" s="119"/>
      <c r="LT21" s="119"/>
      <c r="LU21" s="120"/>
      <c r="LV21" s="121"/>
      <c r="LW21" s="122"/>
      <c r="LX21" s="123"/>
      <c r="LY21" s="124"/>
      <c r="LZ21" s="212"/>
      <c r="MA21" s="212"/>
      <c r="MG21" s="213"/>
      <c r="MH21" s="214"/>
      <c r="MI21" s="215"/>
      <c r="MJ21" s="216"/>
      <c r="MK21" s="118"/>
      <c r="ML21" s="119"/>
      <c r="MM21" s="119"/>
      <c r="MN21" s="119"/>
      <c r="MO21" s="119"/>
      <c r="MP21" s="119"/>
      <c r="MQ21" s="119"/>
      <c r="MR21" s="119"/>
      <c r="MS21" s="119"/>
      <c r="MT21" s="119"/>
      <c r="MU21" s="119"/>
      <c r="MV21" s="119"/>
      <c r="MW21" s="119"/>
      <c r="MX21" s="119"/>
      <c r="MY21" s="119"/>
      <c r="MZ21" s="119"/>
      <c r="NA21" s="119"/>
      <c r="NB21" s="119"/>
      <c r="NC21" s="120"/>
      <c r="ND21" s="121"/>
      <c r="NE21" s="122"/>
      <c r="NF21" s="123"/>
      <c r="NG21" s="124"/>
      <c r="NH21" s="212"/>
      <c r="NI21" s="212"/>
      <c r="NO21" s="213"/>
      <c r="NP21" s="214"/>
      <c r="NQ21" s="215"/>
      <c r="NR21" s="216"/>
      <c r="NS21" s="118"/>
      <c r="NT21" s="119"/>
      <c r="NU21" s="119"/>
      <c r="NV21" s="119"/>
      <c r="NW21" s="119"/>
      <c r="NX21" s="119"/>
      <c r="NY21" s="119"/>
      <c r="NZ21" s="119"/>
      <c r="OA21" s="119"/>
      <c r="OB21" s="119"/>
      <c r="OC21" s="119"/>
      <c r="OD21" s="119"/>
      <c r="OE21" s="119"/>
      <c r="OF21" s="119"/>
      <c r="OG21" s="119"/>
      <c r="OH21" s="119"/>
      <c r="OI21" s="119"/>
      <c r="OJ21" s="119"/>
      <c r="OK21" s="120"/>
      <c r="OL21" s="121"/>
      <c r="OM21" s="122"/>
      <c r="ON21" s="123"/>
      <c r="OO21" s="124"/>
      <c r="OP21" s="212"/>
      <c r="OQ21" s="212"/>
    </row>
    <row r="22" spans="1:407" ht="22.5" customHeight="1" x14ac:dyDescent="0.25">
      <c r="E22" s="189"/>
      <c r="F22" s="192"/>
      <c r="G22" s="193"/>
      <c r="H22" s="195"/>
      <c r="I22" s="118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20"/>
      <c r="AB22" s="121"/>
      <c r="AC22" s="122"/>
      <c r="AD22" s="123"/>
      <c r="AE22" s="124"/>
      <c r="AF22" s="179"/>
      <c r="AG22" s="179"/>
      <c r="AM22" s="181"/>
      <c r="AN22" s="184"/>
      <c r="AO22" s="185"/>
      <c r="AP22" s="187"/>
      <c r="AQ22" s="118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20"/>
      <c r="BJ22" s="121"/>
      <c r="BK22" s="122"/>
      <c r="BL22" s="123"/>
      <c r="BM22" s="124"/>
      <c r="BN22" s="179"/>
      <c r="BO22" s="179"/>
      <c r="BU22" s="189" t="str">
        <f>IFERROR(INDEX(Results!P:P,MATCH($BS22,Results!$A:$A,0),1),"")</f>
        <v/>
      </c>
      <c r="BV22" s="192" t="str">
        <f>IFERROR(INDEX(Results!Q:Q,MATCH($BS22,Results!$A:$A,0),1),"")</f>
        <v/>
      </c>
      <c r="BW22" s="193"/>
      <c r="BX22" s="195" t="str">
        <f>IFERROR(INDEX(Results!S:S,MATCH($BS22,Results!$A:$A,0),1),"")</f>
        <v/>
      </c>
      <c r="BY22" s="118"/>
      <c r="BZ22" s="119"/>
      <c r="CA22" s="119"/>
      <c r="CB22" s="119"/>
      <c r="CC22" s="119"/>
      <c r="CD22" s="119"/>
      <c r="CE22" s="119"/>
      <c r="CF22" s="119"/>
      <c r="CG22" s="119"/>
      <c r="CH22" s="119"/>
      <c r="CI22" s="119"/>
      <c r="CJ22" s="119"/>
      <c r="CK22" s="119"/>
      <c r="CL22" s="119"/>
      <c r="CM22" s="119"/>
      <c r="CN22" s="119"/>
      <c r="CO22" s="119"/>
      <c r="CP22" s="119"/>
      <c r="CQ22" s="120"/>
      <c r="CR22" s="121"/>
      <c r="CS22" s="122"/>
      <c r="CT22" s="123"/>
      <c r="CU22" s="124"/>
      <c r="CV22" s="179"/>
      <c r="CW22" s="179" t="str">
        <f>IFERROR(IF(INDEX(Results!O:O,MATCH($BS22,Results!$A:$A,0),1)=0,"",INDEX(Results!O:O,MATCH($BS22,Results!$A:$A,0),1)),"")</f>
        <v/>
      </c>
      <c r="DC22" s="181" t="str">
        <f>IFERROR(INDEX(Results!P:P,MATCH($DA22,Results!$A:$A,0),1),"")</f>
        <v/>
      </c>
      <c r="DD22" s="184" t="str">
        <f>IFERROR(INDEX(Results!Q:Q,MATCH($DA22,Results!$A:$A,0),1),"")</f>
        <v/>
      </c>
      <c r="DE22" s="185"/>
      <c r="DF22" s="187" t="str">
        <f>IFERROR(INDEX(Results!S:S,MATCH($DA22,Results!$A:$A,0),1),"")</f>
        <v/>
      </c>
      <c r="DG22" s="118"/>
      <c r="DH22" s="119"/>
      <c r="DI22" s="119"/>
      <c r="DJ22" s="119"/>
      <c r="DK22" s="119"/>
      <c r="DL22" s="119"/>
      <c r="DM22" s="119"/>
      <c r="DN22" s="119"/>
      <c r="DO22" s="119"/>
      <c r="DP22" s="119"/>
      <c r="DQ22" s="119"/>
      <c r="DR22" s="119"/>
      <c r="DS22" s="119"/>
      <c r="DT22" s="119"/>
      <c r="DU22" s="119"/>
      <c r="DV22" s="119"/>
      <c r="DW22" s="119"/>
      <c r="DX22" s="119"/>
      <c r="DY22" s="120"/>
      <c r="DZ22" s="121"/>
      <c r="EA22" s="122"/>
      <c r="EB22" s="123"/>
      <c r="EC22" s="124"/>
      <c r="ED22" s="179"/>
      <c r="EE22" s="179" t="str">
        <f>IFERROR(IF(INDEX(Results!O:O,MATCH($DA22,Results!$A:$A,0),1)=0,"",INDEX(Results!O:O,MATCH($DA22,Results!$A:$A,0),1)),"")</f>
        <v/>
      </c>
      <c r="EK22" s="181" t="str">
        <f>IFERROR(INDEX(Results!P:P,MATCH($EI22,Results!$A:$A,0),1),"")</f>
        <v/>
      </c>
      <c r="EL22" s="184" t="str">
        <f>IFERROR(INDEX(Results!Q:Q,MATCH($EI22,Results!$A:$A,0),1),"")</f>
        <v/>
      </c>
      <c r="EM22" s="185"/>
      <c r="EN22" s="187" t="str">
        <f>IFERROR(INDEX(Results!S:S,MATCH($EI22,Results!$A:$A,0),1),"")</f>
        <v/>
      </c>
      <c r="EO22" s="118"/>
      <c r="EP22" s="119"/>
      <c r="EQ22" s="119"/>
      <c r="ER22" s="119"/>
      <c r="ES22" s="119"/>
      <c r="ET22" s="119"/>
      <c r="EU22" s="119"/>
      <c r="EV22" s="119"/>
      <c r="EW22" s="119"/>
      <c r="EX22" s="119"/>
      <c r="EY22" s="119"/>
      <c r="EZ22" s="119"/>
      <c r="FA22" s="119"/>
      <c r="FB22" s="119"/>
      <c r="FC22" s="119"/>
      <c r="FD22" s="119"/>
      <c r="FE22" s="119"/>
      <c r="FF22" s="119"/>
      <c r="FG22" s="120"/>
      <c r="FH22" s="121"/>
      <c r="FI22" s="122"/>
      <c r="FJ22" s="123"/>
      <c r="FK22" s="124"/>
      <c r="FL22" s="179"/>
      <c r="FM22" s="179" t="str">
        <f>IFERROR(IF(INDEX(Results!O:O,MATCH($EI22,Results!$A:$A,0),1)=0,"",INDEX(Results!O:O,MATCH($EI22,Results!$A:$A,0),1)),"")</f>
        <v/>
      </c>
      <c r="FS22" s="181" t="str">
        <f>IFERROR(INDEX(Results!P:P,MATCH($FQ22,Results!$A:$A,0),1),"")</f>
        <v/>
      </c>
      <c r="FT22" s="184" t="str">
        <f>IFERROR(INDEX(Results!Q:Q,MATCH($FQ22,Results!$A:$A,0),1),"")</f>
        <v/>
      </c>
      <c r="FU22" s="185"/>
      <c r="FV22" s="187" t="str">
        <f>IFERROR(INDEX(Results!S:S,MATCH($FQ22,Results!$A:$A,0),1),"")</f>
        <v/>
      </c>
      <c r="FW22" s="118"/>
      <c r="FX22" s="119"/>
      <c r="FY22" s="119"/>
      <c r="FZ22" s="119"/>
      <c r="GA22" s="119"/>
      <c r="GB22" s="119"/>
      <c r="GC22" s="119"/>
      <c r="GD22" s="119"/>
      <c r="GE22" s="119"/>
      <c r="GF22" s="119"/>
      <c r="GG22" s="119"/>
      <c r="GH22" s="119"/>
      <c r="GI22" s="119"/>
      <c r="GJ22" s="119"/>
      <c r="GK22" s="119"/>
      <c r="GL22" s="119"/>
      <c r="GM22" s="119"/>
      <c r="GN22" s="119"/>
      <c r="GO22" s="120"/>
      <c r="GP22" s="121"/>
      <c r="GQ22" s="122"/>
      <c r="GR22" s="123"/>
      <c r="GS22" s="124"/>
      <c r="GT22" s="179"/>
      <c r="GU22" s="179" t="str">
        <f>IFERROR(IF(INDEX(Results!O:O,MATCH($FQ22,Results!$A:$A,0),1)=0,"",INDEX(Results!O:O,MATCH($FQ22,Results!$A:$A,0),1)),"")</f>
        <v/>
      </c>
      <c r="HA22" s="181" t="str">
        <f>IFERROR(INDEX(Results!P:P,MATCH($GY22,Results!$A:$A,0),1),"")</f>
        <v/>
      </c>
      <c r="HB22" s="184" t="str">
        <f>IFERROR(INDEX(Results!Q:Q,MATCH($GY22,Results!$A:$A,0),1),"")</f>
        <v/>
      </c>
      <c r="HC22" s="185"/>
      <c r="HD22" s="187" t="str">
        <f>IFERROR(INDEX(Results!S:S,MATCH($GY22,Results!$A:$A,0),1),"")</f>
        <v/>
      </c>
      <c r="HE22" s="118"/>
      <c r="HF22" s="119"/>
      <c r="HG22" s="119"/>
      <c r="HH22" s="119"/>
      <c r="HI22" s="119"/>
      <c r="HJ22" s="119"/>
      <c r="HK22" s="119"/>
      <c r="HL22" s="119"/>
      <c r="HM22" s="119"/>
      <c r="HN22" s="119"/>
      <c r="HO22" s="119"/>
      <c r="HP22" s="119"/>
      <c r="HQ22" s="119"/>
      <c r="HR22" s="119"/>
      <c r="HS22" s="119"/>
      <c r="HT22" s="119"/>
      <c r="HU22" s="119"/>
      <c r="HV22" s="119"/>
      <c r="HW22" s="120"/>
      <c r="HX22" s="121"/>
      <c r="HY22" s="122"/>
      <c r="HZ22" s="123"/>
      <c r="IA22" s="124"/>
      <c r="IB22" s="179"/>
      <c r="IC22" s="179" t="str">
        <f>IFERROR(IF(INDEX(Results!O:O,MATCH($GY22,Results!$A:$A,0),1)=0,"",INDEX(Results!O:O,MATCH($GY22,Results!$A:$A,0),1)),"")</f>
        <v/>
      </c>
      <c r="II22" s="181" t="str">
        <f>IFERROR(INDEX(Results!P:P,MATCH($IG22,Results!$A:$A,0),1),"")</f>
        <v/>
      </c>
      <c r="IJ22" s="184" t="str">
        <f>IFERROR(INDEX(Results!Q:Q,MATCH($IG22,Results!$A:$A,0),1),"")</f>
        <v/>
      </c>
      <c r="IK22" s="185"/>
      <c r="IL22" s="187" t="str">
        <f>IFERROR(INDEX(Results!S:S,MATCH($IG22,Results!$A:$A,0),1),"")</f>
        <v/>
      </c>
      <c r="IM22" s="118"/>
      <c r="IN22" s="119"/>
      <c r="IO22" s="119"/>
      <c r="IP22" s="119"/>
      <c r="IQ22" s="119"/>
      <c r="IR22" s="119"/>
      <c r="IS22" s="119"/>
      <c r="IT22" s="119"/>
      <c r="IU22" s="119"/>
      <c r="IV22" s="119"/>
      <c r="IW22" s="119"/>
      <c r="IX22" s="119"/>
      <c r="IY22" s="119"/>
      <c r="IZ22" s="119"/>
      <c r="JA22" s="119"/>
      <c r="JB22" s="119"/>
      <c r="JC22" s="119"/>
      <c r="JD22" s="119"/>
      <c r="JE22" s="120"/>
      <c r="JF22" s="121"/>
      <c r="JG22" s="122"/>
      <c r="JH22" s="123"/>
      <c r="JI22" s="124"/>
      <c r="JJ22" s="179"/>
      <c r="JK22" s="179" t="str">
        <f>IFERROR(IF(INDEX(Results!O:O,MATCH($IG22,Results!$A:$A,0),1)=0,"",INDEX(Results!O:O,MATCH($IG22,Results!$A:$A,0),1)),"")</f>
        <v/>
      </c>
      <c r="JQ22" s="181" t="str">
        <f>IFERROR(INDEX(Results!P:P,MATCH($JO22,Results!$A:$A,0),1),"")</f>
        <v/>
      </c>
      <c r="JR22" s="184" t="str">
        <f>IFERROR(INDEX(Results!Q:Q,MATCH($JO22,Results!$A:$A,0),1),"")</f>
        <v/>
      </c>
      <c r="JS22" s="185"/>
      <c r="JT22" s="187" t="str">
        <f>IFERROR(INDEX(Results!S:S,MATCH($JO22,Results!$A:$A,0),1),"")</f>
        <v/>
      </c>
      <c r="JU22" s="118"/>
      <c r="JV22" s="119"/>
      <c r="JW22" s="119"/>
      <c r="JX22" s="119"/>
      <c r="JY22" s="119"/>
      <c r="JZ22" s="119"/>
      <c r="KA22" s="119"/>
      <c r="KB22" s="119"/>
      <c r="KC22" s="119"/>
      <c r="KD22" s="119"/>
      <c r="KE22" s="119"/>
      <c r="KF22" s="119"/>
      <c r="KG22" s="119"/>
      <c r="KH22" s="119"/>
      <c r="KI22" s="119"/>
      <c r="KJ22" s="119"/>
      <c r="KK22" s="119"/>
      <c r="KL22" s="119"/>
      <c r="KM22" s="120"/>
      <c r="KN22" s="121"/>
      <c r="KO22" s="122"/>
      <c r="KP22" s="123"/>
      <c r="KQ22" s="124"/>
      <c r="KR22" s="179"/>
      <c r="KS22" s="179" t="str">
        <f>IFERROR(IF(INDEX(Results!O:O,MATCH($JO22,Results!$A:$A,0),1)=0,"",INDEX(Results!O:O,MATCH($JO22,Results!$A:$A,0),1)),"")</f>
        <v/>
      </c>
      <c r="KY22" s="181" t="str">
        <f>IFERROR(INDEX(Results!P:P,MATCH($KW22,Results!$A:$A,0),1),"")</f>
        <v/>
      </c>
      <c r="KZ22" s="184" t="str">
        <f>IFERROR(INDEX(Results!Q:Q,MATCH($KW22,Results!$A:$A,0),1),"")</f>
        <v/>
      </c>
      <c r="LA22" s="185"/>
      <c r="LB22" s="187" t="str">
        <f>IFERROR(INDEX(Results!S:S,MATCH($KW22,Results!$A:$A,0),1),"")</f>
        <v/>
      </c>
      <c r="LC22" s="118"/>
      <c r="LD22" s="119"/>
      <c r="LE22" s="119"/>
      <c r="LF22" s="119"/>
      <c r="LG22" s="119"/>
      <c r="LH22" s="119"/>
      <c r="LI22" s="119"/>
      <c r="LJ22" s="119"/>
      <c r="LK22" s="119"/>
      <c r="LL22" s="119"/>
      <c r="LM22" s="119"/>
      <c r="LN22" s="119"/>
      <c r="LO22" s="119"/>
      <c r="LP22" s="119"/>
      <c r="LQ22" s="119"/>
      <c r="LR22" s="119"/>
      <c r="LS22" s="119"/>
      <c r="LT22" s="119"/>
      <c r="LU22" s="120"/>
      <c r="LV22" s="121"/>
      <c r="LW22" s="122"/>
      <c r="LX22" s="123"/>
      <c r="LY22" s="124"/>
      <c r="LZ22" s="179"/>
      <c r="MA22" s="179" t="str">
        <f>IFERROR(IF(INDEX(Results!O:O,MATCH($KW22,Results!$A:$A,0),1)=0,"",INDEX(Results!O:O,MATCH($KW22,Results!$A:$A,0),1)),"")</f>
        <v/>
      </c>
      <c r="MG22" s="181" t="str">
        <f>IFERROR(INDEX(Results!P:P,MATCH($ME22,Results!$A:$A,0),1),"")</f>
        <v/>
      </c>
      <c r="MH22" s="184" t="str">
        <f>IFERROR(INDEX(Results!Q:Q,MATCH($ME22,Results!$A:$A,0),1),"")</f>
        <v/>
      </c>
      <c r="MI22" s="185"/>
      <c r="MJ22" s="187" t="str">
        <f>IFERROR(INDEX(Results!S:S,MATCH($ME22,Results!$A:$A,0),1),"")</f>
        <v/>
      </c>
      <c r="MK22" s="118"/>
      <c r="ML22" s="119"/>
      <c r="MM22" s="119"/>
      <c r="MN22" s="119"/>
      <c r="MO22" s="119"/>
      <c r="MP22" s="119"/>
      <c r="MQ22" s="119"/>
      <c r="MR22" s="119"/>
      <c r="MS22" s="119"/>
      <c r="MT22" s="119"/>
      <c r="MU22" s="119"/>
      <c r="MV22" s="119"/>
      <c r="MW22" s="119"/>
      <c r="MX22" s="119"/>
      <c r="MY22" s="119"/>
      <c r="MZ22" s="119"/>
      <c r="NA22" s="119"/>
      <c r="NB22" s="119"/>
      <c r="NC22" s="120"/>
      <c r="ND22" s="121"/>
      <c r="NE22" s="122"/>
      <c r="NF22" s="123"/>
      <c r="NG22" s="124"/>
      <c r="NH22" s="179"/>
      <c r="NI22" s="179" t="str">
        <f>IFERROR(IF(INDEX(Results!O:O,MATCH($ME22,Results!$A:$A,0),1)=0,"",INDEX(Results!O:O,MATCH($ME22,Results!$A:$A,0),1)),"")</f>
        <v/>
      </c>
      <c r="NO22" s="181" t="str">
        <f>IFERROR(INDEX(Results!P:P,MATCH($NM22,Results!$A:$A,0),1),"")</f>
        <v/>
      </c>
      <c r="NP22" s="184" t="str">
        <f>IFERROR(INDEX(Results!Q:Q,MATCH($NM22,Results!$A:$A,0),1),"")</f>
        <v/>
      </c>
      <c r="NQ22" s="185"/>
      <c r="NR22" s="187" t="str">
        <f>IFERROR(INDEX(Results!S:S,MATCH($NM22,Results!$A:$A,0),1),"")</f>
        <v/>
      </c>
      <c r="NS22" s="118"/>
      <c r="NT22" s="119"/>
      <c r="NU22" s="119"/>
      <c r="NV22" s="119"/>
      <c r="NW22" s="119"/>
      <c r="NX22" s="119"/>
      <c r="NY22" s="119"/>
      <c r="NZ22" s="119"/>
      <c r="OA22" s="119"/>
      <c r="OB22" s="119"/>
      <c r="OC22" s="119"/>
      <c r="OD22" s="119"/>
      <c r="OE22" s="119"/>
      <c r="OF22" s="119"/>
      <c r="OG22" s="119"/>
      <c r="OH22" s="119"/>
      <c r="OI22" s="119"/>
      <c r="OJ22" s="119"/>
      <c r="OK22" s="120"/>
      <c r="OL22" s="121"/>
      <c r="OM22" s="122"/>
      <c r="ON22" s="123"/>
      <c r="OO22" s="124"/>
      <c r="OP22" s="179"/>
      <c r="OQ22" s="179" t="str">
        <f>IFERROR(IF(INDEX(Results!O:O,MATCH($NM22,Results!$A:$A,0),1)=0,"",INDEX(Results!O:O,MATCH($NM22,Results!$A:$A,0),1)),"")</f>
        <v/>
      </c>
    </row>
    <row r="23" spans="1:407" ht="22.5" customHeight="1" x14ac:dyDescent="0.25">
      <c r="A23">
        <f>A20</f>
        <v>1</v>
      </c>
      <c r="B23">
        <f>B20+1</f>
        <v>5</v>
      </c>
      <c r="C23" t="str">
        <f t="shared" si="0"/>
        <v>15</v>
      </c>
      <c r="E23" s="180" t="str">
        <f>IFERROR(INDEX(Results!P:P,MATCH($C23,Results!$B:$B,0),1),"")</f>
        <v/>
      </c>
      <c r="F23" s="182" t="str">
        <f>IFERROR(INDEX(Results!Q:Q,MATCH($C23,Results!$B:$B,0),1),"")</f>
        <v/>
      </c>
      <c r="G23" s="183"/>
      <c r="H23" s="186" t="str">
        <f>IFERROR(INDEX(Results!S:S,MATCH($C23,Results!$B:$B,0),1),"")</f>
        <v/>
      </c>
      <c r="I23" s="118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20"/>
      <c r="AB23" s="121"/>
      <c r="AC23" s="122"/>
      <c r="AD23" s="123"/>
      <c r="AE23" s="124"/>
      <c r="AF23" s="178"/>
      <c r="AG23" s="178" t="str">
        <f>IFERROR(IF(INDEX(Results!O:O,MATCH($C23,Results!$B:$B,0),1)=0,"",INDEX(Results!O:O,MATCH($C23,Results!$B:$B,0),1)),"")</f>
        <v/>
      </c>
      <c r="AI23">
        <f>AI20</f>
        <v>2</v>
      </c>
      <c r="AJ23">
        <f>AJ20+1</f>
        <v>5</v>
      </c>
      <c r="AK23" t="str">
        <f t="shared" ref="AK23" si="34">AI23&amp;AJ23</f>
        <v>25</v>
      </c>
      <c r="AM23" s="180">
        <f>IFERROR(INDEX(Results!P:P,MATCH($AK23,Results!$B:$B,0),1),"")</f>
        <v>76</v>
      </c>
      <c r="AN23" s="182" t="str">
        <f>IFERROR(INDEX(Results!Q:Q,MATCH($AK23,Results!$B:$B,0),1),"")</f>
        <v>Priya Mohrholz</v>
      </c>
      <c r="AO23" s="183"/>
      <c r="AP23" s="186" t="str">
        <f>IFERROR(INDEX(Results!S:S,MATCH($AK23,Results!$B:$B,0),1),"")</f>
        <v>Tamborine</v>
      </c>
      <c r="AQ23" s="118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20"/>
      <c r="BJ23" s="121"/>
      <c r="BK23" s="122"/>
      <c r="BL23" s="123"/>
      <c r="BM23" s="124"/>
      <c r="BN23" s="178"/>
      <c r="BO23" s="178" t="str">
        <f>IFERROR(IF(INDEX(Results!O:O,MATCH($AK23,Results!$B:$B,0),1)=0,"",INDEX(Results!O:O,MATCH($AK23,Results!$B:$B,0),1)),"")</f>
        <v/>
      </c>
      <c r="BQ23">
        <f>BQ20</f>
        <v>3</v>
      </c>
      <c r="BR23">
        <f>BR20+1</f>
        <v>5</v>
      </c>
      <c r="BS23" t="str">
        <f t="shared" ref="BS23" si="35">BQ23&amp;BR23</f>
        <v>35</v>
      </c>
      <c r="BU23" s="180">
        <f>IFERROR(INDEX(Results!P:P,MATCH($BS23,Results!$B:$B,0),1),"")</f>
        <v>2</v>
      </c>
      <c r="BV23" s="182" t="str">
        <f>IFERROR(INDEX(Results!Q:Q,MATCH($BS23,Results!$B:$B,0),1),"")</f>
        <v>Elle Suhle</v>
      </c>
      <c r="BW23" s="183"/>
      <c r="BX23" s="186" t="str">
        <f>IFERROR(INDEX(Results!S:S,MATCH($BS23,Results!$B:$B,0),1),"")</f>
        <v>Samford</v>
      </c>
      <c r="BY23" s="118"/>
      <c r="BZ23" s="119"/>
      <c r="CA23" s="119"/>
      <c r="CB23" s="119"/>
      <c r="CC23" s="119"/>
      <c r="CD23" s="119"/>
      <c r="CE23" s="119"/>
      <c r="CF23" s="119"/>
      <c r="CG23" s="119"/>
      <c r="CH23" s="119"/>
      <c r="CI23" s="119"/>
      <c r="CJ23" s="119"/>
      <c r="CK23" s="119"/>
      <c r="CL23" s="119"/>
      <c r="CM23" s="119"/>
      <c r="CN23" s="119"/>
      <c r="CO23" s="119"/>
      <c r="CP23" s="119"/>
      <c r="CQ23" s="120"/>
      <c r="CR23" s="121"/>
      <c r="CS23" s="122"/>
      <c r="CT23" s="123"/>
      <c r="CU23" s="124"/>
      <c r="CV23" s="178"/>
      <c r="CW23" s="178" t="str">
        <f>IFERROR(IF(INDEX(Results!O:O,MATCH($BS23,Results!$B:$B,0),1)=0,"",INDEX(Results!O:O,MATCH($BS23,Results!$B:$B,0),1)),"")</f>
        <v/>
      </c>
      <c r="CY23">
        <f>CY20</f>
        <v>4</v>
      </c>
      <c r="CZ23">
        <f>CZ20+1</f>
        <v>5</v>
      </c>
      <c r="DA23" t="str">
        <f t="shared" ref="DA23" si="36">CY23&amp;CZ23</f>
        <v>45</v>
      </c>
      <c r="DC23" s="180">
        <f>IFERROR(INDEX(Results!P:P,MATCH($DA23,Results!$B:$B,0),1),"")</f>
        <v>79</v>
      </c>
      <c r="DD23" s="182" t="str">
        <f>IFERROR(INDEX(Results!Q:Q,MATCH($DA23,Results!$B:$B,0),1),"")</f>
        <v>Annie Horn</v>
      </c>
      <c r="DE23" s="183"/>
      <c r="DF23" s="186" t="str">
        <f>IFERROR(INDEX(Results!S:S,MATCH($DA23,Results!$B:$B,0),1),"")</f>
        <v>Runcorn</v>
      </c>
      <c r="DG23" s="118"/>
      <c r="DH23" s="119"/>
      <c r="DI23" s="119"/>
      <c r="DJ23" s="119"/>
      <c r="DK23" s="119"/>
      <c r="DL23" s="119"/>
      <c r="DM23" s="119"/>
      <c r="DN23" s="119"/>
      <c r="DO23" s="119"/>
      <c r="DP23" s="119"/>
      <c r="DQ23" s="119"/>
      <c r="DR23" s="119"/>
      <c r="DS23" s="119"/>
      <c r="DT23" s="119"/>
      <c r="DU23" s="119"/>
      <c r="DV23" s="119"/>
      <c r="DW23" s="119"/>
      <c r="DX23" s="119"/>
      <c r="DY23" s="120"/>
      <c r="DZ23" s="121"/>
      <c r="EA23" s="122"/>
      <c r="EB23" s="123"/>
      <c r="EC23" s="124"/>
      <c r="ED23" s="178"/>
      <c r="EE23" s="178" t="str">
        <f>IFERROR(IF(INDEX(Results!O:O,MATCH($DA23,Results!$B:$B,0),1)=0,"",INDEX(Results!O:O,MATCH($DA23,Results!$B:$B,0),1)),"")</f>
        <v/>
      </c>
      <c r="EG23">
        <f>EG20</f>
        <v>5</v>
      </c>
      <c r="EH23">
        <f>EH20+1</f>
        <v>5</v>
      </c>
      <c r="EI23" t="str">
        <f t="shared" ref="EI23" si="37">EG23&amp;EH23</f>
        <v>55</v>
      </c>
      <c r="EK23" s="180">
        <f>IFERROR(INDEX(Results!P:P,MATCH($EI23,Results!$B:$B,0),1),"")</f>
        <v>77</v>
      </c>
      <c r="EL23" s="182" t="str">
        <f>IFERROR(INDEX(Results!Q:Q,MATCH($EI23,Results!$B:$B,0),1),"")</f>
        <v>Madison Heath</v>
      </c>
      <c r="EM23" s="183"/>
      <c r="EN23" s="186" t="str">
        <f>IFERROR(INDEX(Results!S:S,MATCH($EI23,Results!$B:$B,0),1),"")</f>
        <v>Maroochy</v>
      </c>
      <c r="EO23" s="118"/>
      <c r="EP23" s="119"/>
      <c r="EQ23" s="119"/>
      <c r="ER23" s="119"/>
      <c r="ES23" s="119"/>
      <c r="ET23" s="119"/>
      <c r="EU23" s="119"/>
      <c r="EV23" s="119"/>
      <c r="EW23" s="119"/>
      <c r="EX23" s="119"/>
      <c r="EY23" s="119"/>
      <c r="EZ23" s="119"/>
      <c r="FA23" s="119"/>
      <c r="FB23" s="119"/>
      <c r="FC23" s="119"/>
      <c r="FD23" s="119"/>
      <c r="FE23" s="119"/>
      <c r="FF23" s="119"/>
      <c r="FG23" s="120"/>
      <c r="FH23" s="121"/>
      <c r="FI23" s="122"/>
      <c r="FJ23" s="123"/>
      <c r="FK23" s="124"/>
      <c r="FL23" s="178"/>
      <c r="FM23" s="178" t="str">
        <f>IFERROR(IF(INDEX(Results!O:O,MATCH($EI23,Results!$B:$B,0),1)=0,"",INDEX(Results!O:O,MATCH($EI23,Results!$B:$B,0),1)),"")</f>
        <v/>
      </c>
      <c r="FO23">
        <f>FO20</f>
        <v>6</v>
      </c>
      <c r="FP23">
        <f>FP20+1</f>
        <v>5</v>
      </c>
      <c r="FQ23" t="str">
        <f t="shared" ref="FQ23" si="38">FO23&amp;FP23</f>
        <v>65</v>
      </c>
      <c r="FS23" s="180">
        <f>IFERROR(INDEX(Results!P:P,MATCH($FQ23,Results!$B:$B,0),1),"")</f>
        <v>50</v>
      </c>
      <c r="FT23" s="182" t="str">
        <f>IFERROR(INDEX(Results!Q:Q,MATCH($FQ23,Results!$B:$B,0),1),"")</f>
        <v>Grace Martin</v>
      </c>
      <c r="FU23" s="183"/>
      <c r="FV23" s="186" t="str">
        <f>IFERROR(INDEX(Results!S:S,MATCH($FQ23,Results!$B:$B,0),1),"")</f>
        <v>Gatton</v>
      </c>
      <c r="FW23" s="118"/>
      <c r="FX23" s="119"/>
      <c r="FY23" s="119"/>
      <c r="FZ23" s="119"/>
      <c r="GA23" s="119"/>
      <c r="GB23" s="119"/>
      <c r="GC23" s="119"/>
      <c r="GD23" s="119"/>
      <c r="GE23" s="119"/>
      <c r="GF23" s="119"/>
      <c r="GG23" s="119"/>
      <c r="GH23" s="119"/>
      <c r="GI23" s="119"/>
      <c r="GJ23" s="119"/>
      <c r="GK23" s="119"/>
      <c r="GL23" s="119"/>
      <c r="GM23" s="119"/>
      <c r="GN23" s="119"/>
      <c r="GO23" s="120"/>
      <c r="GP23" s="121"/>
      <c r="GQ23" s="122"/>
      <c r="GR23" s="123"/>
      <c r="GS23" s="124"/>
      <c r="GT23" s="178"/>
      <c r="GU23" s="178" t="str">
        <f>IFERROR(IF(INDEX(Results!O:O,MATCH($FQ23,Results!$B:$B,0),1)=0,"",INDEX(Results!O:O,MATCH($FQ23,Results!$B:$B,0),1)),"")</f>
        <v/>
      </c>
      <c r="GW23">
        <f>GW20</f>
        <v>7</v>
      </c>
      <c r="GX23">
        <f>GX20+1</f>
        <v>5</v>
      </c>
      <c r="GY23" t="str">
        <f t="shared" ref="GY23" si="39">GW23&amp;GX23</f>
        <v>75</v>
      </c>
      <c r="HA23" s="188">
        <f>IFERROR(INDEX(Results!P:P,MATCH($GY23,Results!$B:$B,0),1),"")</f>
        <v>70</v>
      </c>
      <c r="HB23" s="190" t="str">
        <f>IFERROR(INDEX(Results!Q:Q,MATCH($GY23,Results!$B:$B,0),1),"")</f>
        <v>Kirrah Paten</v>
      </c>
      <c r="HC23" s="191"/>
      <c r="HD23" s="194" t="str">
        <f>IFERROR(INDEX(Results!S:S,MATCH($GY23,Results!$B:$B,0),1),"")</f>
        <v>Southside</v>
      </c>
      <c r="HE23" s="118"/>
      <c r="HF23" s="119"/>
      <c r="HG23" s="119"/>
      <c r="HH23" s="119"/>
      <c r="HI23" s="119"/>
      <c r="HJ23" s="119"/>
      <c r="HK23" s="119"/>
      <c r="HL23" s="119"/>
      <c r="HM23" s="119"/>
      <c r="HN23" s="119"/>
      <c r="HO23" s="119"/>
      <c r="HP23" s="119"/>
      <c r="HQ23" s="119"/>
      <c r="HR23" s="119"/>
      <c r="HS23" s="119"/>
      <c r="HT23" s="119"/>
      <c r="HU23" s="119"/>
      <c r="HV23" s="119"/>
      <c r="HW23" s="120"/>
      <c r="HX23" s="121"/>
      <c r="HY23" s="122"/>
      <c r="HZ23" s="123"/>
      <c r="IA23" s="124"/>
      <c r="IB23" s="178"/>
      <c r="IC23" s="178" t="str">
        <f>IFERROR(IF(INDEX(Results!O:O,MATCH($GY23,Results!$B:$B,0),1)=0,"",INDEX(Results!O:O,MATCH($GY23,Results!$B:$B,0),1)),"")</f>
        <v/>
      </c>
      <c r="IE23">
        <f>IE20</f>
        <v>8</v>
      </c>
      <c r="IF23">
        <f>IF20+1</f>
        <v>5</v>
      </c>
      <c r="IG23" t="str">
        <f t="shared" ref="IG23" si="40">IE23&amp;IF23</f>
        <v>85</v>
      </c>
      <c r="II23" s="180" t="str">
        <f>IFERROR(INDEX(Results!P:P,MATCH($IG23,Results!$B:$B,0),1),"")</f>
        <v/>
      </c>
      <c r="IJ23" s="182" t="str">
        <f>IFERROR(INDEX(Results!Q:Q,MATCH($IG23,Results!$B:$B,0),1),"")</f>
        <v/>
      </c>
      <c r="IK23" s="183"/>
      <c r="IL23" s="186" t="str">
        <f>IFERROR(INDEX(Results!S:S,MATCH($IG23,Results!$B:$B,0),1),"")</f>
        <v/>
      </c>
      <c r="IM23" s="118"/>
      <c r="IN23" s="119"/>
      <c r="IO23" s="119"/>
      <c r="IP23" s="119"/>
      <c r="IQ23" s="119"/>
      <c r="IR23" s="119"/>
      <c r="IS23" s="119"/>
      <c r="IT23" s="119"/>
      <c r="IU23" s="119"/>
      <c r="IV23" s="119"/>
      <c r="IW23" s="119"/>
      <c r="IX23" s="119"/>
      <c r="IY23" s="119"/>
      <c r="IZ23" s="119"/>
      <c r="JA23" s="119"/>
      <c r="JB23" s="119"/>
      <c r="JC23" s="119"/>
      <c r="JD23" s="119"/>
      <c r="JE23" s="120"/>
      <c r="JF23" s="121"/>
      <c r="JG23" s="122"/>
      <c r="JH23" s="123"/>
      <c r="JI23" s="124"/>
      <c r="JJ23" s="178"/>
      <c r="JK23" s="178" t="str">
        <f>IFERROR(IF(INDEX(Results!O:O,MATCH($IG23,Results!$B:$B,0),1)=0,"",INDEX(Results!O:O,MATCH($IG23,Results!$B:$B,0),1)),"")</f>
        <v/>
      </c>
      <c r="JM23">
        <f>JM20</f>
        <v>9</v>
      </c>
      <c r="JN23">
        <f>JN20+1</f>
        <v>5</v>
      </c>
      <c r="JO23" t="str">
        <f t="shared" ref="JO23" si="41">JM23&amp;JN23</f>
        <v>95</v>
      </c>
      <c r="JQ23" s="180" t="str">
        <f>IFERROR(INDEX(Results!P:P,MATCH($JO23,Results!$B:$B,0),1),"")</f>
        <v/>
      </c>
      <c r="JR23" s="182" t="str">
        <f>IFERROR(INDEX(Results!Q:Q,MATCH($JO23,Results!$B:$B,0),1),"")</f>
        <v/>
      </c>
      <c r="JS23" s="183"/>
      <c r="JT23" s="186" t="str">
        <f>IFERROR(INDEX(Results!S:S,MATCH($JO23,Results!$B:$B,0),1),"")</f>
        <v/>
      </c>
      <c r="JU23" s="118"/>
      <c r="JV23" s="119"/>
      <c r="JW23" s="119"/>
      <c r="JX23" s="119"/>
      <c r="JY23" s="119"/>
      <c r="JZ23" s="119"/>
      <c r="KA23" s="119"/>
      <c r="KB23" s="119"/>
      <c r="KC23" s="119"/>
      <c r="KD23" s="119"/>
      <c r="KE23" s="119"/>
      <c r="KF23" s="119"/>
      <c r="KG23" s="119"/>
      <c r="KH23" s="119"/>
      <c r="KI23" s="119"/>
      <c r="KJ23" s="119"/>
      <c r="KK23" s="119"/>
      <c r="KL23" s="119"/>
      <c r="KM23" s="120"/>
      <c r="KN23" s="121"/>
      <c r="KO23" s="122"/>
      <c r="KP23" s="123"/>
      <c r="KQ23" s="124"/>
      <c r="KR23" s="178"/>
      <c r="KS23" s="178" t="str">
        <f>IFERROR(IF(INDEX(Results!O:O,MATCH($JO23,Results!$B:$B,0),1)=0,"",INDEX(Results!O:O,MATCH($JO23,Results!$B:$B,0),1)),"")</f>
        <v/>
      </c>
      <c r="KU23">
        <f>KU20</f>
        <v>10</v>
      </c>
      <c r="KV23">
        <f>KV20+1</f>
        <v>5</v>
      </c>
      <c r="KW23" t="str">
        <f t="shared" ref="KW23" si="42">KU23&amp;KV23</f>
        <v>105</v>
      </c>
      <c r="KY23" s="180">
        <f>IFERROR(INDEX(Results!P:P,MATCH($KW23,Results!$B:$B,0),1),"")</f>
        <v>1</v>
      </c>
      <c r="KZ23" s="182" t="str">
        <f>IFERROR(INDEX(Results!Q:Q,MATCH($KW23,Results!$B:$B,0),1),"")</f>
        <v>Rosie Brown</v>
      </c>
      <c r="LA23" s="183"/>
      <c r="LB23" s="186" t="str">
        <f>IFERROR(INDEX(Results!S:S,MATCH($KW23,Results!$B:$B,0),1),"")</f>
        <v xml:space="preserve">Northern Suburbs </v>
      </c>
      <c r="LC23" s="118"/>
      <c r="LD23" s="119"/>
      <c r="LE23" s="119"/>
      <c r="LF23" s="119"/>
      <c r="LG23" s="119"/>
      <c r="LH23" s="119"/>
      <c r="LI23" s="119"/>
      <c r="LJ23" s="119"/>
      <c r="LK23" s="119"/>
      <c r="LL23" s="119"/>
      <c r="LM23" s="119"/>
      <c r="LN23" s="119"/>
      <c r="LO23" s="119"/>
      <c r="LP23" s="119"/>
      <c r="LQ23" s="119"/>
      <c r="LR23" s="119"/>
      <c r="LS23" s="119"/>
      <c r="LT23" s="119"/>
      <c r="LU23" s="120"/>
      <c r="LV23" s="121"/>
      <c r="LW23" s="122"/>
      <c r="LX23" s="123"/>
      <c r="LY23" s="124"/>
      <c r="LZ23" s="178"/>
      <c r="MA23" s="178" t="str">
        <f>IFERROR(IF(INDEX(Results!O:O,MATCH($KW23,Results!$B:$B,0),1)=0,"",INDEX(Results!O:O,MATCH($KW23,Results!$B:$B,0),1)),"")</f>
        <v/>
      </c>
      <c r="MC23">
        <f>MC20</f>
        <v>11</v>
      </c>
      <c r="MD23">
        <f>MD20+1</f>
        <v>5</v>
      </c>
      <c r="ME23" t="str">
        <f t="shared" ref="ME23" si="43">MC23&amp;MD23</f>
        <v>115</v>
      </c>
      <c r="MG23" s="180" t="str">
        <f>IFERROR(INDEX(Results!P:P,MATCH($ME23,Results!$B:$B,0),1),"")</f>
        <v/>
      </c>
      <c r="MH23" s="182" t="str">
        <f>IFERROR(INDEX(Results!Q:Q,MATCH($ME23,Results!$B:$B,0),1),"")</f>
        <v/>
      </c>
      <c r="MI23" s="183"/>
      <c r="MJ23" s="186" t="str">
        <f>IFERROR(INDEX(Results!S:S,MATCH($ME23,Results!$B:$B,0),1),"")</f>
        <v/>
      </c>
      <c r="MK23" s="118"/>
      <c r="ML23" s="119"/>
      <c r="MM23" s="119"/>
      <c r="MN23" s="119"/>
      <c r="MO23" s="119"/>
      <c r="MP23" s="119"/>
      <c r="MQ23" s="119"/>
      <c r="MR23" s="119"/>
      <c r="MS23" s="119"/>
      <c r="MT23" s="119"/>
      <c r="MU23" s="119"/>
      <c r="MV23" s="119"/>
      <c r="MW23" s="119"/>
      <c r="MX23" s="119"/>
      <c r="MY23" s="119"/>
      <c r="MZ23" s="119"/>
      <c r="NA23" s="119"/>
      <c r="NB23" s="119"/>
      <c r="NC23" s="120"/>
      <c r="ND23" s="121"/>
      <c r="NE23" s="122"/>
      <c r="NF23" s="123"/>
      <c r="NG23" s="124"/>
      <c r="NH23" s="178"/>
      <c r="NI23" s="178" t="str">
        <f>IFERROR(IF(INDEX(Results!O:O,MATCH($ME23,Results!$B:$B,0),1)=0,"",INDEX(Results!O:O,MATCH($ME23,Results!$B:$B,0),1)),"")</f>
        <v/>
      </c>
      <c r="NK23">
        <f>NK20</f>
        <v>12</v>
      </c>
      <c r="NL23">
        <f>NL20+1</f>
        <v>5</v>
      </c>
      <c r="NM23" t="str">
        <f t="shared" ref="NM23" si="44">NK23&amp;NL23</f>
        <v>125</v>
      </c>
      <c r="NO23" s="180">
        <f>IFERROR(INDEX(Results!P:P,MATCH($NM23,Results!$B:$B,0),1),"")</f>
        <v>38</v>
      </c>
      <c r="NP23" s="182" t="str">
        <f>IFERROR(INDEX(Results!Q:Q,MATCH($NM23,Results!$B:$B,0),1),"")</f>
        <v>Caitlyn Griffiths</v>
      </c>
      <c r="NQ23" s="183"/>
      <c r="NR23" s="186" t="str">
        <f>IFERROR(INDEX(Results!S:S,MATCH($NM23,Results!$B:$B,0),1),"")</f>
        <v>Wynnum</v>
      </c>
      <c r="NS23" s="118"/>
      <c r="NT23" s="119"/>
      <c r="NU23" s="119"/>
      <c r="NV23" s="119"/>
      <c r="NW23" s="119"/>
      <c r="NX23" s="119"/>
      <c r="NY23" s="119"/>
      <c r="NZ23" s="119"/>
      <c r="OA23" s="119"/>
      <c r="OB23" s="119"/>
      <c r="OC23" s="119"/>
      <c r="OD23" s="119"/>
      <c r="OE23" s="119"/>
      <c r="OF23" s="119"/>
      <c r="OG23" s="119"/>
      <c r="OH23" s="119"/>
      <c r="OI23" s="119"/>
      <c r="OJ23" s="119"/>
      <c r="OK23" s="120"/>
      <c r="OL23" s="121"/>
      <c r="OM23" s="122"/>
      <c r="ON23" s="123"/>
      <c r="OO23" s="124"/>
      <c r="OP23" s="178"/>
      <c r="OQ23" s="178" t="str">
        <f>IFERROR(IF(INDEX(Results!O:O,MATCH($NM23,Results!$B:$B,0),1)=0,"",INDEX(Results!O:O,MATCH($NM23,Results!$B:$B,0),1)),"")</f>
        <v/>
      </c>
    </row>
    <row r="24" spans="1:407" ht="22.5" customHeight="1" x14ac:dyDescent="0.25">
      <c r="E24" s="213"/>
      <c r="F24" s="214"/>
      <c r="G24" s="215"/>
      <c r="H24" s="216"/>
      <c r="I24" s="118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20"/>
      <c r="AB24" s="121"/>
      <c r="AC24" s="122"/>
      <c r="AD24" s="123"/>
      <c r="AE24" s="124"/>
      <c r="AF24" s="212"/>
      <c r="AG24" s="212"/>
      <c r="AM24" s="213"/>
      <c r="AN24" s="214"/>
      <c r="AO24" s="215"/>
      <c r="AP24" s="216"/>
      <c r="AQ24" s="118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20"/>
      <c r="BJ24" s="121"/>
      <c r="BK24" s="122"/>
      <c r="BL24" s="123"/>
      <c r="BM24" s="124"/>
      <c r="BN24" s="212"/>
      <c r="BO24" s="212"/>
      <c r="BU24" s="213"/>
      <c r="BV24" s="214"/>
      <c r="BW24" s="215"/>
      <c r="BX24" s="216"/>
      <c r="BY24" s="118"/>
      <c r="BZ24" s="119"/>
      <c r="CA24" s="119"/>
      <c r="CB24" s="119"/>
      <c r="CC24" s="119"/>
      <c r="CD24" s="119"/>
      <c r="CE24" s="119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20"/>
      <c r="CR24" s="121"/>
      <c r="CS24" s="122"/>
      <c r="CT24" s="123"/>
      <c r="CU24" s="124"/>
      <c r="CV24" s="212"/>
      <c r="CW24" s="212"/>
      <c r="DC24" s="213"/>
      <c r="DD24" s="214"/>
      <c r="DE24" s="215"/>
      <c r="DF24" s="216"/>
      <c r="DG24" s="118"/>
      <c r="DH24" s="119"/>
      <c r="DI24" s="119"/>
      <c r="DJ24" s="119"/>
      <c r="DK24" s="119"/>
      <c r="DL24" s="119"/>
      <c r="DM24" s="119"/>
      <c r="DN24" s="119"/>
      <c r="DO24" s="119"/>
      <c r="DP24" s="119"/>
      <c r="DQ24" s="119"/>
      <c r="DR24" s="119"/>
      <c r="DS24" s="119"/>
      <c r="DT24" s="119"/>
      <c r="DU24" s="119"/>
      <c r="DV24" s="119"/>
      <c r="DW24" s="119"/>
      <c r="DX24" s="119"/>
      <c r="DY24" s="120"/>
      <c r="DZ24" s="121"/>
      <c r="EA24" s="122"/>
      <c r="EB24" s="123"/>
      <c r="EC24" s="124"/>
      <c r="ED24" s="212"/>
      <c r="EE24" s="212"/>
      <c r="EK24" s="213"/>
      <c r="EL24" s="214"/>
      <c r="EM24" s="215"/>
      <c r="EN24" s="216"/>
      <c r="EO24" s="118"/>
      <c r="EP24" s="119"/>
      <c r="EQ24" s="119"/>
      <c r="ER24" s="119"/>
      <c r="ES24" s="119"/>
      <c r="ET24" s="119"/>
      <c r="EU24" s="119"/>
      <c r="EV24" s="119"/>
      <c r="EW24" s="119"/>
      <c r="EX24" s="119"/>
      <c r="EY24" s="119"/>
      <c r="EZ24" s="119"/>
      <c r="FA24" s="119"/>
      <c r="FB24" s="119"/>
      <c r="FC24" s="119"/>
      <c r="FD24" s="119"/>
      <c r="FE24" s="119"/>
      <c r="FF24" s="119"/>
      <c r="FG24" s="120"/>
      <c r="FH24" s="121"/>
      <c r="FI24" s="122"/>
      <c r="FJ24" s="123"/>
      <c r="FK24" s="124"/>
      <c r="FL24" s="212"/>
      <c r="FM24" s="212"/>
      <c r="FS24" s="213"/>
      <c r="FT24" s="214"/>
      <c r="FU24" s="215"/>
      <c r="FV24" s="216"/>
      <c r="FW24" s="118"/>
      <c r="FX24" s="119"/>
      <c r="FY24" s="119"/>
      <c r="FZ24" s="119"/>
      <c r="GA24" s="119"/>
      <c r="GB24" s="119"/>
      <c r="GC24" s="119"/>
      <c r="GD24" s="119"/>
      <c r="GE24" s="119"/>
      <c r="GF24" s="119"/>
      <c r="GG24" s="119"/>
      <c r="GH24" s="119"/>
      <c r="GI24" s="119"/>
      <c r="GJ24" s="119"/>
      <c r="GK24" s="119"/>
      <c r="GL24" s="119"/>
      <c r="GM24" s="119"/>
      <c r="GN24" s="119"/>
      <c r="GO24" s="120"/>
      <c r="GP24" s="121"/>
      <c r="GQ24" s="122"/>
      <c r="GR24" s="123"/>
      <c r="GS24" s="124"/>
      <c r="GT24" s="212"/>
      <c r="GU24" s="212"/>
      <c r="HA24" s="217"/>
      <c r="HB24" s="218"/>
      <c r="HC24" s="219"/>
      <c r="HD24" s="220"/>
      <c r="HE24" s="118"/>
      <c r="HF24" s="119"/>
      <c r="HG24" s="119"/>
      <c r="HH24" s="119"/>
      <c r="HI24" s="119"/>
      <c r="HJ24" s="119"/>
      <c r="HK24" s="119"/>
      <c r="HL24" s="119"/>
      <c r="HM24" s="119"/>
      <c r="HN24" s="119"/>
      <c r="HO24" s="119"/>
      <c r="HP24" s="119"/>
      <c r="HQ24" s="119"/>
      <c r="HR24" s="119"/>
      <c r="HS24" s="119"/>
      <c r="HT24" s="119"/>
      <c r="HU24" s="119"/>
      <c r="HV24" s="119"/>
      <c r="HW24" s="120"/>
      <c r="HX24" s="121"/>
      <c r="HY24" s="122"/>
      <c r="HZ24" s="123"/>
      <c r="IA24" s="124"/>
      <c r="IB24" s="212"/>
      <c r="IC24" s="212"/>
      <c r="II24" s="213"/>
      <c r="IJ24" s="214"/>
      <c r="IK24" s="215"/>
      <c r="IL24" s="216"/>
      <c r="IM24" s="118"/>
      <c r="IN24" s="119"/>
      <c r="IO24" s="119"/>
      <c r="IP24" s="119"/>
      <c r="IQ24" s="119"/>
      <c r="IR24" s="119"/>
      <c r="IS24" s="119"/>
      <c r="IT24" s="119"/>
      <c r="IU24" s="119"/>
      <c r="IV24" s="119"/>
      <c r="IW24" s="119"/>
      <c r="IX24" s="119"/>
      <c r="IY24" s="119"/>
      <c r="IZ24" s="119"/>
      <c r="JA24" s="119"/>
      <c r="JB24" s="119"/>
      <c r="JC24" s="119"/>
      <c r="JD24" s="119"/>
      <c r="JE24" s="120"/>
      <c r="JF24" s="121"/>
      <c r="JG24" s="122"/>
      <c r="JH24" s="123"/>
      <c r="JI24" s="124"/>
      <c r="JJ24" s="212"/>
      <c r="JK24" s="212"/>
      <c r="JQ24" s="213"/>
      <c r="JR24" s="214"/>
      <c r="JS24" s="215"/>
      <c r="JT24" s="216"/>
      <c r="JU24" s="118"/>
      <c r="JV24" s="119"/>
      <c r="JW24" s="119"/>
      <c r="JX24" s="119"/>
      <c r="JY24" s="119"/>
      <c r="JZ24" s="119"/>
      <c r="KA24" s="119"/>
      <c r="KB24" s="119"/>
      <c r="KC24" s="119"/>
      <c r="KD24" s="119"/>
      <c r="KE24" s="119"/>
      <c r="KF24" s="119"/>
      <c r="KG24" s="119"/>
      <c r="KH24" s="119"/>
      <c r="KI24" s="119"/>
      <c r="KJ24" s="119"/>
      <c r="KK24" s="119"/>
      <c r="KL24" s="119"/>
      <c r="KM24" s="120"/>
      <c r="KN24" s="121"/>
      <c r="KO24" s="122"/>
      <c r="KP24" s="123"/>
      <c r="KQ24" s="124"/>
      <c r="KR24" s="212"/>
      <c r="KS24" s="212"/>
      <c r="KY24" s="213"/>
      <c r="KZ24" s="214"/>
      <c r="LA24" s="215"/>
      <c r="LB24" s="216"/>
      <c r="LC24" s="118"/>
      <c r="LD24" s="119"/>
      <c r="LE24" s="119"/>
      <c r="LF24" s="119"/>
      <c r="LG24" s="119"/>
      <c r="LH24" s="119"/>
      <c r="LI24" s="119"/>
      <c r="LJ24" s="119"/>
      <c r="LK24" s="119"/>
      <c r="LL24" s="119"/>
      <c r="LM24" s="119"/>
      <c r="LN24" s="119"/>
      <c r="LO24" s="119"/>
      <c r="LP24" s="119"/>
      <c r="LQ24" s="119"/>
      <c r="LR24" s="119"/>
      <c r="LS24" s="119"/>
      <c r="LT24" s="119"/>
      <c r="LU24" s="120"/>
      <c r="LV24" s="121"/>
      <c r="LW24" s="122"/>
      <c r="LX24" s="123"/>
      <c r="LY24" s="124"/>
      <c r="LZ24" s="212"/>
      <c r="MA24" s="212"/>
      <c r="MG24" s="213"/>
      <c r="MH24" s="214"/>
      <c r="MI24" s="215"/>
      <c r="MJ24" s="216"/>
      <c r="MK24" s="118"/>
      <c r="ML24" s="119"/>
      <c r="MM24" s="119"/>
      <c r="MN24" s="119"/>
      <c r="MO24" s="119"/>
      <c r="MP24" s="119"/>
      <c r="MQ24" s="119"/>
      <c r="MR24" s="119"/>
      <c r="MS24" s="119"/>
      <c r="MT24" s="119"/>
      <c r="MU24" s="119"/>
      <c r="MV24" s="119"/>
      <c r="MW24" s="119"/>
      <c r="MX24" s="119"/>
      <c r="MY24" s="119"/>
      <c r="MZ24" s="119"/>
      <c r="NA24" s="119"/>
      <c r="NB24" s="119"/>
      <c r="NC24" s="120"/>
      <c r="ND24" s="121"/>
      <c r="NE24" s="122"/>
      <c r="NF24" s="123"/>
      <c r="NG24" s="124"/>
      <c r="NH24" s="212"/>
      <c r="NI24" s="212"/>
      <c r="NO24" s="213"/>
      <c r="NP24" s="214"/>
      <c r="NQ24" s="215"/>
      <c r="NR24" s="216"/>
      <c r="NS24" s="118"/>
      <c r="NT24" s="119"/>
      <c r="NU24" s="119"/>
      <c r="NV24" s="119"/>
      <c r="NW24" s="119"/>
      <c r="NX24" s="119"/>
      <c r="NY24" s="119"/>
      <c r="NZ24" s="119"/>
      <c r="OA24" s="119"/>
      <c r="OB24" s="119"/>
      <c r="OC24" s="119"/>
      <c r="OD24" s="119"/>
      <c r="OE24" s="119"/>
      <c r="OF24" s="119"/>
      <c r="OG24" s="119"/>
      <c r="OH24" s="119"/>
      <c r="OI24" s="119"/>
      <c r="OJ24" s="119"/>
      <c r="OK24" s="120"/>
      <c r="OL24" s="121"/>
      <c r="OM24" s="122"/>
      <c r="ON24" s="123"/>
      <c r="OO24" s="124"/>
      <c r="OP24" s="212"/>
      <c r="OQ24" s="212"/>
    </row>
    <row r="25" spans="1:407" ht="22.5" customHeight="1" x14ac:dyDescent="0.25">
      <c r="E25" s="181"/>
      <c r="F25" s="184"/>
      <c r="G25" s="185"/>
      <c r="H25" s="187"/>
      <c r="I25" s="118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20"/>
      <c r="AB25" s="121"/>
      <c r="AC25" s="122"/>
      <c r="AD25" s="123"/>
      <c r="AE25" s="124"/>
      <c r="AF25" s="179"/>
      <c r="AG25" s="179"/>
      <c r="AM25" s="181"/>
      <c r="AN25" s="184"/>
      <c r="AO25" s="185"/>
      <c r="AP25" s="187"/>
      <c r="AQ25" s="118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20"/>
      <c r="BJ25" s="121"/>
      <c r="BK25" s="122"/>
      <c r="BL25" s="123"/>
      <c r="BM25" s="124"/>
      <c r="BN25" s="179"/>
      <c r="BO25" s="179"/>
      <c r="BU25" s="181" t="str">
        <f>IFERROR(INDEX(Results!P:P,MATCH($BS25,Results!$A:$A,0),1),"")</f>
        <v/>
      </c>
      <c r="BV25" s="184" t="str">
        <f>IFERROR(INDEX(Results!Q:Q,MATCH($BS25,Results!$A:$A,0),1),"")</f>
        <v/>
      </c>
      <c r="BW25" s="185"/>
      <c r="BX25" s="187" t="str">
        <f>IFERROR(INDEX(Results!S:S,MATCH($BS25,Results!$A:$A,0),1),"")</f>
        <v/>
      </c>
      <c r="BY25" s="118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20"/>
      <c r="CR25" s="121"/>
      <c r="CS25" s="122"/>
      <c r="CT25" s="123"/>
      <c r="CU25" s="124"/>
      <c r="CV25" s="179"/>
      <c r="CW25" s="179" t="str">
        <f>IFERROR(IF(INDEX(Results!O:O,MATCH($BS25,Results!$A:$A,0),1)=0,"",INDEX(Results!O:O,MATCH($BS25,Results!$A:$A,0),1)),"")</f>
        <v/>
      </c>
      <c r="DC25" s="181" t="str">
        <f>IFERROR(INDEX(Results!P:P,MATCH($DA25,Results!$A:$A,0),1),"")</f>
        <v/>
      </c>
      <c r="DD25" s="184" t="str">
        <f>IFERROR(INDEX(Results!Q:Q,MATCH($DA25,Results!$A:$A,0),1),"")</f>
        <v/>
      </c>
      <c r="DE25" s="185"/>
      <c r="DF25" s="187" t="str">
        <f>IFERROR(INDEX(Results!S:S,MATCH($DA25,Results!$A:$A,0),1),"")</f>
        <v/>
      </c>
      <c r="DG25" s="118"/>
      <c r="DH25" s="119"/>
      <c r="DI25" s="119"/>
      <c r="DJ25" s="119"/>
      <c r="DK25" s="119"/>
      <c r="DL25" s="119"/>
      <c r="DM25" s="119"/>
      <c r="DN25" s="119"/>
      <c r="DO25" s="119"/>
      <c r="DP25" s="119"/>
      <c r="DQ25" s="119"/>
      <c r="DR25" s="119"/>
      <c r="DS25" s="119"/>
      <c r="DT25" s="119"/>
      <c r="DU25" s="119"/>
      <c r="DV25" s="119"/>
      <c r="DW25" s="119"/>
      <c r="DX25" s="119"/>
      <c r="DY25" s="120"/>
      <c r="DZ25" s="121"/>
      <c r="EA25" s="122"/>
      <c r="EB25" s="123"/>
      <c r="EC25" s="124"/>
      <c r="ED25" s="179"/>
      <c r="EE25" s="179" t="str">
        <f>IFERROR(IF(INDEX(Results!O:O,MATCH($DA25,Results!$A:$A,0),1)=0,"",INDEX(Results!O:O,MATCH($DA25,Results!$A:$A,0),1)),"")</f>
        <v/>
      </c>
      <c r="EK25" s="181" t="str">
        <f>IFERROR(INDEX(Results!P:P,MATCH($EI25,Results!$A:$A,0),1),"")</f>
        <v/>
      </c>
      <c r="EL25" s="184" t="str">
        <f>IFERROR(INDEX(Results!Q:Q,MATCH($EI25,Results!$A:$A,0),1),"")</f>
        <v/>
      </c>
      <c r="EM25" s="185"/>
      <c r="EN25" s="187" t="str">
        <f>IFERROR(INDEX(Results!S:S,MATCH($EI25,Results!$A:$A,0),1),"")</f>
        <v/>
      </c>
      <c r="EO25" s="118"/>
      <c r="EP25" s="119"/>
      <c r="EQ25" s="119"/>
      <c r="ER25" s="119"/>
      <c r="ES25" s="119"/>
      <c r="ET25" s="119"/>
      <c r="EU25" s="119"/>
      <c r="EV25" s="119"/>
      <c r="EW25" s="119"/>
      <c r="EX25" s="119"/>
      <c r="EY25" s="119"/>
      <c r="EZ25" s="119"/>
      <c r="FA25" s="119"/>
      <c r="FB25" s="119"/>
      <c r="FC25" s="119"/>
      <c r="FD25" s="119"/>
      <c r="FE25" s="119"/>
      <c r="FF25" s="119"/>
      <c r="FG25" s="120"/>
      <c r="FH25" s="121"/>
      <c r="FI25" s="122"/>
      <c r="FJ25" s="123"/>
      <c r="FK25" s="124"/>
      <c r="FL25" s="179"/>
      <c r="FM25" s="179" t="str">
        <f>IFERROR(IF(INDEX(Results!O:O,MATCH($EI25,Results!$A:$A,0),1)=0,"",INDEX(Results!O:O,MATCH($EI25,Results!$A:$A,0),1)),"")</f>
        <v/>
      </c>
      <c r="FS25" s="181" t="str">
        <f>IFERROR(INDEX(Results!P:P,MATCH($FQ25,Results!$A:$A,0),1),"")</f>
        <v/>
      </c>
      <c r="FT25" s="184" t="str">
        <f>IFERROR(INDEX(Results!Q:Q,MATCH($FQ25,Results!$A:$A,0),1),"")</f>
        <v/>
      </c>
      <c r="FU25" s="185"/>
      <c r="FV25" s="187" t="str">
        <f>IFERROR(INDEX(Results!S:S,MATCH($FQ25,Results!$A:$A,0),1),"")</f>
        <v/>
      </c>
      <c r="FW25" s="118"/>
      <c r="FX25" s="119"/>
      <c r="FY25" s="119"/>
      <c r="FZ25" s="119"/>
      <c r="GA25" s="119"/>
      <c r="GB25" s="119"/>
      <c r="GC25" s="119"/>
      <c r="GD25" s="119"/>
      <c r="GE25" s="119"/>
      <c r="GF25" s="119"/>
      <c r="GG25" s="119"/>
      <c r="GH25" s="119"/>
      <c r="GI25" s="119"/>
      <c r="GJ25" s="119"/>
      <c r="GK25" s="119"/>
      <c r="GL25" s="119"/>
      <c r="GM25" s="119"/>
      <c r="GN25" s="119"/>
      <c r="GO25" s="120"/>
      <c r="GP25" s="121"/>
      <c r="GQ25" s="122"/>
      <c r="GR25" s="123"/>
      <c r="GS25" s="124"/>
      <c r="GT25" s="179"/>
      <c r="GU25" s="179" t="str">
        <f>IFERROR(IF(INDEX(Results!O:O,MATCH($FQ25,Results!$A:$A,0),1)=0,"",INDEX(Results!O:O,MATCH($FQ25,Results!$A:$A,0),1)),"")</f>
        <v/>
      </c>
      <c r="HA25" s="189" t="str">
        <f>IFERROR(INDEX(Results!P:P,MATCH($GY25,Results!$A:$A,0),1),"")</f>
        <v/>
      </c>
      <c r="HB25" s="192" t="str">
        <f>IFERROR(INDEX(Results!Q:Q,MATCH($GY25,Results!$A:$A,0),1),"")</f>
        <v/>
      </c>
      <c r="HC25" s="193"/>
      <c r="HD25" s="195" t="str">
        <f>IFERROR(INDEX(Results!S:S,MATCH($GY25,Results!$A:$A,0),1),"")</f>
        <v/>
      </c>
      <c r="HE25" s="118"/>
      <c r="HF25" s="119"/>
      <c r="HG25" s="119"/>
      <c r="HH25" s="119"/>
      <c r="HI25" s="119"/>
      <c r="HJ25" s="119"/>
      <c r="HK25" s="119"/>
      <c r="HL25" s="119"/>
      <c r="HM25" s="119"/>
      <c r="HN25" s="119"/>
      <c r="HO25" s="119"/>
      <c r="HP25" s="119"/>
      <c r="HQ25" s="119"/>
      <c r="HR25" s="119"/>
      <c r="HS25" s="119"/>
      <c r="HT25" s="119"/>
      <c r="HU25" s="119"/>
      <c r="HV25" s="119"/>
      <c r="HW25" s="120"/>
      <c r="HX25" s="121"/>
      <c r="HY25" s="122"/>
      <c r="HZ25" s="123"/>
      <c r="IA25" s="124"/>
      <c r="IB25" s="179"/>
      <c r="IC25" s="179" t="str">
        <f>IFERROR(IF(INDEX(Results!O:O,MATCH($GY25,Results!$A:$A,0),1)=0,"",INDEX(Results!O:O,MATCH($GY25,Results!$A:$A,0),1)),"")</f>
        <v/>
      </c>
      <c r="II25" s="181" t="str">
        <f>IFERROR(INDEX(Results!P:P,MATCH($IG25,Results!$A:$A,0),1),"")</f>
        <v/>
      </c>
      <c r="IJ25" s="184" t="str">
        <f>IFERROR(INDEX(Results!Q:Q,MATCH($IG25,Results!$A:$A,0),1),"")</f>
        <v/>
      </c>
      <c r="IK25" s="185"/>
      <c r="IL25" s="187" t="str">
        <f>IFERROR(INDEX(Results!S:S,MATCH($IG25,Results!$A:$A,0),1),"")</f>
        <v/>
      </c>
      <c r="IM25" s="118"/>
      <c r="IN25" s="119"/>
      <c r="IO25" s="119"/>
      <c r="IP25" s="119"/>
      <c r="IQ25" s="119"/>
      <c r="IR25" s="119"/>
      <c r="IS25" s="119"/>
      <c r="IT25" s="119"/>
      <c r="IU25" s="119"/>
      <c r="IV25" s="119"/>
      <c r="IW25" s="119"/>
      <c r="IX25" s="119"/>
      <c r="IY25" s="119"/>
      <c r="IZ25" s="119"/>
      <c r="JA25" s="119"/>
      <c r="JB25" s="119"/>
      <c r="JC25" s="119"/>
      <c r="JD25" s="119"/>
      <c r="JE25" s="120"/>
      <c r="JF25" s="121"/>
      <c r="JG25" s="122"/>
      <c r="JH25" s="123"/>
      <c r="JI25" s="124"/>
      <c r="JJ25" s="179"/>
      <c r="JK25" s="179" t="str">
        <f>IFERROR(IF(INDEX(Results!O:O,MATCH($IG25,Results!$A:$A,0),1)=0,"",INDEX(Results!O:O,MATCH($IG25,Results!$A:$A,0),1)),"")</f>
        <v/>
      </c>
      <c r="JQ25" s="181" t="str">
        <f>IFERROR(INDEX(Results!P:P,MATCH($JO25,Results!$A:$A,0),1),"")</f>
        <v/>
      </c>
      <c r="JR25" s="184" t="str">
        <f>IFERROR(INDEX(Results!Q:Q,MATCH($JO25,Results!$A:$A,0),1),"")</f>
        <v/>
      </c>
      <c r="JS25" s="185"/>
      <c r="JT25" s="187" t="str">
        <f>IFERROR(INDEX(Results!S:S,MATCH($JO25,Results!$A:$A,0),1),"")</f>
        <v/>
      </c>
      <c r="JU25" s="118"/>
      <c r="JV25" s="119"/>
      <c r="JW25" s="119"/>
      <c r="JX25" s="119"/>
      <c r="JY25" s="119"/>
      <c r="JZ25" s="119"/>
      <c r="KA25" s="119"/>
      <c r="KB25" s="119"/>
      <c r="KC25" s="119"/>
      <c r="KD25" s="119"/>
      <c r="KE25" s="119"/>
      <c r="KF25" s="119"/>
      <c r="KG25" s="119"/>
      <c r="KH25" s="119"/>
      <c r="KI25" s="119"/>
      <c r="KJ25" s="119"/>
      <c r="KK25" s="119"/>
      <c r="KL25" s="119"/>
      <c r="KM25" s="120"/>
      <c r="KN25" s="121"/>
      <c r="KO25" s="122"/>
      <c r="KP25" s="123"/>
      <c r="KQ25" s="124"/>
      <c r="KR25" s="179"/>
      <c r="KS25" s="179" t="str">
        <f>IFERROR(IF(INDEX(Results!O:O,MATCH($JO25,Results!$A:$A,0),1)=0,"",INDEX(Results!O:O,MATCH($JO25,Results!$A:$A,0),1)),"")</f>
        <v/>
      </c>
      <c r="KY25" s="181" t="str">
        <f>IFERROR(INDEX(Results!P:P,MATCH($KW25,Results!$A:$A,0),1),"")</f>
        <v/>
      </c>
      <c r="KZ25" s="184" t="str">
        <f>IFERROR(INDEX(Results!Q:Q,MATCH($KW25,Results!$A:$A,0),1),"")</f>
        <v/>
      </c>
      <c r="LA25" s="185"/>
      <c r="LB25" s="187" t="str">
        <f>IFERROR(INDEX(Results!S:S,MATCH($KW25,Results!$A:$A,0),1),"")</f>
        <v/>
      </c>
      <c r="LC25" s="118"/>
      <c r="LD25" s="119"/>
      <c r="LE25" s="119"/>
      <c r="LF25" s="119"/>
      <c r="LG25" s="119"/>
      <c r="LH25" s="119"/>
      <c r="LI25" s="119"/>
      <c r="LJ25" s="119"/>
      <c r="LK25" s="119"/>
      <c r="LL25" s="119"/>
      <c r="LM25" s="119"/>
      <c r="LN25" s="119"/>
      <c r="LO25" s="119"/>
      <c r="LP25" s="119"/>
      <c r="LQ25" s="119"/>
      <c r="LR25" s="119"/>
      <c r="LS25" s="119"/>
      <c r="LT25" s="119"/>
      <c r="LU25" s="120"/>
      <c r="LV25" s="121"/>
      <c r="LW25" s="122"/>
      <c r="LX25" s="123"/>
      <c r="LY25" s="124"/>
      <c r="LZ25" s="179"/>
      <c r="MA25" s="179" t="str">
        <f>IFERROR(IF(INDEX(Results!O:O,MATCH($KW25,Results!$A:$A,0),1)=0,"",INDEX(Results!O:O,MATCH($KW25,Results!$A:$A,0),1)),"")</f>
        <v/>
      </c>
      <c r="MG25" s="181" t="str">
        <f>IFERROR(INDEX(Results!P:P,MATCH($ME25,Results!$A:$A,0),1),"")</f>
        <v/>
      </c>
      <c r="MH25" s="184" t="str">
        <f>IFERROR(INDEX(Results!Q:Q,MATCH($ME25,Results!$A:$A,0),1),"")</f>
        <v/>
      </c>
      <c r="MI25" s="185"/>
      <c r="MJ25" s="187" t="str">
        <f>IFERROR(INDEX(Results!S:S,MATCH($ME25,Results!$A:$A,0),1),"")</f>
        <v/>
      </c>
      <c r="MK25" s="118"/>
      <c r="ML25" s="119"/>
      <c r="MM25" s="119"/>
      <c r="MN25" s="119"/>
      <c r="MO25" s="119"/>
      <c r="MP25" s="119"/>
      <c r="MQ25" s="119"/>
      <c r="MR25" s="119"/>
      <c r="MS25" s="119"/>
      <c r="MT25" s="119"/>
      <c r="MU25" s="119"/>
      <c r="MV25" s="119"/>
      <c r="MW25" s="119"/>
      <c r="MX25" s="119"/>
      <c r="MY25" s="119"/>
      <c r="MZ25" s="119"/>
      <c r="NA25" s="119"/>
      <c r="NB25" s="119"/>
      <c r="NC25" s="120"/>
      <c r="ND25" s="121"/>
      <c r="NE25" s="122"/>
      <c r="NF25" s="123"/>
      <c r="NG25" s="124"/>
      <c r="NH25" s="179"/>
      <c r="NI25" s="179" t="str">
        <f>IFERROR(IF(INDEX(Results!O:O,MATCH($ME25,Results!$A:$A,0),1)=0,"",INDEX(Results!O:O,MATCH($ME25,Results!$A:$A,0),1)),"")</f>
        <v/>
      </c>
      <c r="NO25" s="181" t="str">
        <f>IFERROR(INDEX(Results!P:P,MATCH($NM25,Results!$A:$A,0),1),"")</f>
        <v/>
      </c>
      <c r="NP25" s="184" t="str">
        <f>IFERROR(INDEX(Results!Q:Q,MATCH($NM25,Results!$A:$A,0),1),"")</f>
        <v/>
      </c>
      <c r="NQ25" s="185"/>
      <c r="NR25" s="187" t="str">
        <f>IFERROR(INDEX(Results!S:S,MATCH($NM25,Results!$A:$A,0),1),"")</f>
        <v/>
      </c>
      <c r="NS25" s="118"/>
      <c r="NT25" s="119"/>
      <c r="NU25" s="119"/>
      <c r="NV25" s="119"/>
      <c r="NW25" s="119"/>
      <c r="NX25" s="119"/>
      <c r="NY25" s="119"/>
      <c r="NZ25" s="119"/>
      <c r="OA25" s="119"/>
      <c r="OB25" s="119"/>
      <c r="OC25" s="119"/>
      <c r="OD25" s="119"/>
      <c r="OE25" s="119"/>
      <c r="OF25" s="119"/>
      <c r="OG25" s="119"/>
      <c r="OH25" s="119"/>
      <c r="OI25" s="119"/>
      <c r="OJ25" s="119"/>
      <c r="OK25" s="120"/>
      <c r="OL25" s="121"/>
      <c r="OM25" s="122"/>
      <c r="ON25" s="123"/>
      <c r="OO25" s="124"/>
      <c r="OP25" s="179"/>
      <c r="OQ25" s="179" t="str">
        <f>IFERROR(IF(INDEX(Results!O:O,MATCH($NM25,Results!$A:$A,0),1)=0,"",INDEX(Results!O:O,MATCH($NM25,Results!$A:$A,0),1)),"")</f>
        <v/>
      </c>
    </row>
    <row r="26" spans="1:407" ht="22.5" customHeight="1" x14ac:dyDescent="0.25">
      <c r="A26">
        <f>A23</f>
        <v>1</v>
      </c>
      <c r="B26">
        <f>B23+1</f>
        <v>6</v>
      </c>
      <c r="C26" t="str">
        <f t="shared" si="0"/>
        <v>16</v>
      </c>
      <c r="E26" s="188" t="str">
        <f>IFERROR(INDEX(Results!P:P,MATCH($C26,Results!$B:$B,0),1),"")</f>
        <v/>
      </c>
      <c r="F26" s="190" t="str">
        <f>IFERROR(INDEX(Results!Q:Q,MATCH($C26,Results!$B:$B,0),1),"")</f>
        <v/>
      </c>
      <c r="G26" s="191"/>
      <c r="H26" s="194" t="str">
        <f>IFERROR(INDEX(Results!S:S,MATCH($C26,Results!$B:$B,0),1),"")</f>
        <v/>
      </c>
      <c r="I26" s="118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20"/>
      <c r="AB26" s="121"/>
      <c r="AC26" s="122"/>
      <c r="AD26" s="123"/>
      <c r="AE26" s="124"/>
      <c r="AF26" s="178"/>
      <c r="AG26" s="178" t="str">
        <f>IFERROR(IF(INDEX(Results!O:O,MATCH($C26,Results!$B:$B,0),1)=0,"",INDEX(Results!O:O,MATCH($C26,Results!$B:$B,0),1)),"")</f>
        <v/>
      </c>
      <c r="AI26">
        <f>AI23</f>
        <v>2</v>
      </c>
      <c r="AJ26">
        <f>AJ23+1</f>
        <v>6</v>
      </c>
      <c r="AK26" t="str">
        <f t="shared" ref="AK26" si="45">AI26&amp;AJ26</f>
        <v>26</v>
      </c>
      <c r="AM26" s="180" t="str">
        <f>IFERROR(INDEX(Results!P:P,MATCH($AK26,Results!$B:$B,0),1),"")</f>
        <v/>
      </c>
      <c r="AN26" s="182" t="str">
        <f>IFERROR(INDEX(Results!Q:Q,MATCH($AK26,Results!$B:$B,0),1),"")</f>
        <v/>
      </c>
      <c r="AO26" s="183"/>
      <c r="AP26" s="186" t="str">
        <f>IFERROR(INDEX(Results!S:S,MATCH($AK26,Results!$B:$B,0),1),"")</f>
        <v/>
      </c>
      <c r="AQ26" s="118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20"/>
      <c r="BJ26" s="121"/>
      <c r="BK26" s="122"/>
      <c r="BL26" s="123"/>
      <c r="BM26" s="124"/>
      <c r="BN26" s="178"/>
      <c r="BO26" s="178" t="str">
        <f>IFERROR(IF(INDEX(Results!O:O,MATCH($AK26,Results!$B:$B,0),1)=0,"",INDEX(Results!O:O,MATCH($AK26,Results!$B:$B,0),1)),"")</f>
        <v/>
      </c>
      <c r="BQ26">
        <f>BQ23</f>
        <v>3</v>
      </c>
      <c r="BR26">
        <f>BR23+1</f>
        <v>6</v>
      </c>
      <c r="BS26" t="str">
        <f t="shared" ref="BS26" si="46">BQ26&amp;BR26</f>
        <v>36</v>
      </c>
      <c r="BU26" s="180" t="str">
        <f>IFERROR(INDEX(Results!P:P,MATCH($BS26,Results!$B:$B,0),1),"")</f>
        <v/>
      </c>
      <c r="BV26" s="182" t="str">
        <f>IFERROR(INDEX(Results!Q:Q,MATCH($BS26,Results!$B:$B,0),1),"")</f>
        <v/>
      </c>
      <c r="BW26" s="183"/>
      <c r="BX26" s="186" t="str">
        <f>IFERROR(INDEX(Results!S:S,MATCH($BS26,Results!$B:$B,0),1),"")</f>
        <v/>
      </c>
      <c r="BY26" s="118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20"/>
      <c r="CR26" s="121"/>
      <c r="CS26" s="122"/>
      <c r="CT26" s="123"/>
      <c r="CU26" s="124"/>
      <c r="CV26" s="178"/>
      <c r="CW26" s="178" t="str">
        <f>IFERROR(IF(INDEX(Results!O:O,MATCH($BS26,Results!$B:$B,0),1)=0,"",INDEX(Results!O:O,MATCH($BS26,Results!$B:$B,0),1)),"")</f>
        <v/>
      </c>
      <c r="CY26">
        <f>CY23</f>
        <v>4</v>
      </c>
      <c r="CZ26">
        <f>CZ23+1</f>
        <v>6</v>
      </c>
      <c r="DA26" t="str">
        <f t="shared" ref="DA26" si="47">CY26&amp;CZ26</f>
        <v>46</v>
      </c>
      <c r="DC26" s="180">
        <f>IFERROR(INDEX(Results!P:P,MATCH($DA26,Results!$B:$B,0),1),"")</f>
        <v>55</v>
      </c>
      <c r="DD26" s="182" t="str">
        <f>IFERROR(INDEX(Results!Q:Q,MATCH($DA26,Results!$B:$B,0),1),"")</f>
        <v>Madison Mcdougall</v>
      </c>
      <c r="DE26" s="183"/>
      <c r="DF26" s="186" t="str">
        <f>IFERROR(INDEX(Results!S:S,MATCH($DA26,Results!$B:$B,0),1),"")</f>
        <v>Burpengary</v>
      </c>
      <c r="DG26" s="118"/>
      <c r="DH26" s="119"/>
      <c r="DI26" s="119"/>
      <c r="DJ26" s="119"/>
      <c r="DK26" s="119"/>
      <c r="DL26" s="119"/>
      <c r="DM26" s="119"/>
      <c r="DN26" s="119"/>
      <c r="DO26" s="119"/>
      <c r="DP26" s="119"/>
      <c r="DQ26" s="119"/>
      <c r="DR26" s="119"/>
      <c r="DS26" s="119"/>
      <c r="DT26" s="119"/>
      <c r="DU26" s="119"/>
      <c r="DV26" s="119"/>
      <c r="DW26" s="119"/>
      <c r="DX26" s="119"/>
      <c r="DY26" s="120"/>
      <c r="DZ26" s="121"/>
      <c r="EA26" s="122"/>
      <c r="EB26" s="123"/>
      <c r="EC26" s="124"/>
      <c r="ED26" s="178"/>
      <c r="EE26" s="178" t="str">
        <f>IFERROR(IF(INDEX(Results!O:O,MATCH($DA26,Results!$B:$B,0),1)=0,"",INDEX(Results!O:O,MATCH($DA26,Results!$B:$B,0),1)),"")</f>
        <v/>
      </c>
      <c r="EG26">
        <f>EG23</f>
        <v>5</v>
      </c>
      <c r="EH26">
        <f>EH23+1</f>
        <v>6</v>
      </c>
      <c r="EI26" t="str">
        <f t="shared" ref="EI26" si="48">EG26&amp;EH26</f>
        <v>56</v>
      </c>
      <c r="EK26" s="180">
        <f>IFERROR(INDEX(Results!P:P,MATCH($EI26,Results!$B:$B,0),1),"")</f>
        <v>13</v>
      </c>
      <c r="EL26" s="182" t="str">
        <f>IFERROR(INDEX(Results!Q:Q,MATCH($EI26,Results!$B:$B,0),1),"")</f>
        <v>Fleur Pearson</v>
      </c>
      <c r="EM26" s="183"/>
      <c r="EN26" s="186" t="str">
        <f>IFERROR(INDEX(Results!S:S,MATCH($EI26,Results!$B:$B,0),1),"")</f>
        <v xml:space="preserve">Northern Suburbs </v>
      </c>
      <c r="EO26" s="118"/>
      <c r="EP26" s="119"/>
      <c r="EQ26" s="119"/>
      <c r="ER26" s="119"/>
      <c r="ES26" s="119"/>
      <c r="ET26" s="119"/>
      <c r="EU26" s="119"/>
      <c r="EV26" s="119"/>
      <c r="EW26" s="119"/>
      <c r="EX26" s="119"/>
      <c r="EY26" s="119"/>
      <c r="EZ26" s="119"/>
      <c r="FA26" s="119"/>
      <c r="FB26" s="119"/>
      <c r="FC26" s="119"/>
      <c r="FD26" s="119"/>
      <c r="FE26" s="119"/>
      <c r="FF26" s="119"/>
      <c r="FG26" s="120"/>
      <c r="FH26" s="121"/>
      <c r="FI26" s="122"/>
      <c r="FJ26" s="123"/>
      <c r="FK26" s="124"/>
      <c r="FL26" s="178"/>
      <c r="FM26" s="178" t="str">
        <f>IFERROR(IF(INDEX(Results!O:O,MATCH($EI26,Results!$B:$B,0),1)=0,"",INDEX(Results!O:O,MATCH($EI26,Results!$B:$B,0),1)),"")</f>
        <v/>
      </c>
      <c r="FO26">
        <f>FO23</f>
        <v>6</v>
      </c>
      <c r="FP26">
        <f>FP23+1</f>
        <v>6</v>
      </c>
      <c r="FQ26" t="str">
        <f t="shared" ref="FQ26" si="49">FO26&amp;FP26</f>
        <v>66</v>
      </c>
      <c r="FS26" s="180">
        <f>IFERROR(INDEX(Results!P:P,MATCH($FQ26,Results!$B:$B,0),1),"")</f>
        <v>52</v>
      </c>
      <c r="FT26" s="182" t="str">
        <f>IFERROR(INDEX(Results!Q:Q,MATCH($FQ26,Results!$B:$B,0),1),"")</f>
        <v>Liana Murphy</v>
      </c>
      <c r="FU26" s="183"/>
      <c r="FV26" s="186" t="str">
        <f>IFERROR(INDEX(Results!S:S,MATCH($FQ26,Results!$B:$B,0),1),"")</f>
        <v>maroochy</v>
      </c>
      <c r="FW26" s="118"/>
      <c r="FX26" s="119"/>
      <c r="FY26" s="119"/>
      <c r="FZ26" s="119"/>
      <c r="GA26" s="119"/>
      <c r="GB26" s="119"/>
      <c r="GC26" s="119"/>
      <c r="GD26" s="119"/>
      <c r="GE26" s="119"/>
      <c r="GF26" s="119"/>
      <c r="GG26" s="119"/>
      <c r="GH26" s="119"/>
      <c r="GI26" s="119"/>
      <c r="GJ26" s="119"/>
      <c r="GK26" s="119"/>
      <c r="GL26" s="119"/>
      <c r="GM26" s="119"/>
      <c r="GN26" s="119"/>
      <c r="GO26" s="120"/>
      <c r="GP26" s="121"/>
      <c r="GQ26" s="122"/>
      <c r="GR26" s="123"/>
      <c r="GS26" s="124"/>
      <c r="GT26" s="178"/>
      <c r="GU26" s="178" t="str">
        <f>IFERROR(IF(INDEX(Results!O:O,MATCH($FQ26,Results!$B:$B,0),1)=0,"",INDEX(Results!O:O,MATCH($FQ26,Results!$B:$B,0),1)),"")</f>
        <v/>
      </c>
      <c r="GW26">
        <f>GW23</f>
        <v>7</v>
      </c>
      <c r="GX26">
        <f>GX23+1</f>
        <v>6</v>
      </c>
      <c r="GY26" t="str">
        <f t="shared" ref="GY26" si="50">GW26&amp;GX26</f>
        <v>76</v>
      </c>
      <c r="HA26" s="188">
        <f>IFERROR(INDEX(Results!P:P,MATCH($GY26,Results!$B:$B,0),1),"")</f>
        <v>25</v>
      </c>
      <c r="HB26" s="190" t="str">
        <f>IFERROR(INDEX(Results!Q:Q,MATCH($GY26,Results!$B:$B,0),1),"")</f>
        <v>Hayden Taylor</v>
      </c>
      <c r="HC26" s="191"/>
      <c r="HD26" s="194" t="str">
        <f>IFERROR(INDEX(Results!S:S,MATCH($GY26,Results!$B:$B,0),1),"")</f>
        <v>Runcorn</v>
      </c>
      <c r="HE26" s="118"/>
      <c r="HF26" s="119"/>
      <c r="HG26" s="119"/>
      <c r="HH26" s="119"/>
      <c r="HI26" s="119"/>
      <c r="HJ26" s="119"/>
      <c r="HK26" s="119"/>
      <c r="HL26" s="119"/>
      <c r="HM26" s="119"/>
      <c r="HN26" s="119"/>
      <c r="HO26" s="119"/>
      <c r="HP26" s="119"/>
      <c r="HQ26" s="119"/>
      <c r="HR26" s="119"/>
      <c r="HS26" s="119"/>
      <c r="HT26" s="119"/>
      <c r="HU26" s="119"/>
      <c r="HV26" s="119"/>
      <c r="HW26" s="120"/>
      <c r="HX26" s="121"/>
      <c r="HY26" s="122"/>
      <c r="HZ26" s="123"/>
      <c r="IA26" s="124"/>
      <c r="IB26" s="178"/>
      <c r="IC26" s="178" t="str">
        <f>IFERROR(IF(INDEX(Results!O:O,MATCH($GY26,Results!$B:$B,0),1)=0,"",INDEX(Results!O:O,MATCH($GY26,Results!$B:$B,0),1)),"")</f>
        <v/>
      </c>
      <c r="IE26">
        <f>IE23</f>
        <v>8</v>
      </c>
      <c r="IF26">
        <f>IF23+1</f>
        <v>6</v>
      </c>
      <c r="IG26" t="str">
        <f t="shared" ref="IG26" si="51">IE26&amp;IF26</f>
        <v>86</v>
      </c>
      <c r="II26" s="180" t="str">
        <f>IFERROR(INDEX(Results!P:P,MATCH($IG26,Results!$B:$B,0),1),"")</f>
        <v/>
      </c>
      <c r="IJ26" s="182" t="str">
        <f>IFERROR(INDEX(Results!Q:Q,MATCH($IG26,Results!$B:$B,0),1),"")</f>
        <v/>
      </c>
      <c r="IK26" s="183"/>
      <c r="IL26" s="186" t="str">
        <f>IFERROR(INDEX(Results!S:S,MATCH($IG26,Results!$B:$B,0),1),"")</f>
        <v/>
      </c>
      <c r="IM26" s="118"/>
      <c r="IN26" s="119"/>
      <c r="IO26" s="119"/>
      <c r="IP26" s="119"/>
      <c r="IQ26" s="119"/>
      <c r="IR26" s="119"/>
      <c r="IS26" s="119"/>
      <c r="IT26" s="119"/>
      <c r="IU26" s="119"/>
      <c r="IV26" s="119"/>
      <c r="IW26" s="119"/>
      <c r="IX26" s="119"/>
      <c r="IY26" s="119"/>
      <c r="IZ26" s="119"/>
      <c r="JA26" s="119"/>
      <c r="JB26" s="119"/>
      <c r="JC26" s="119"/>
      <c r="JD26" s="119"/>
      <c r="JE26" s="120"/>
      <c r="JF26" s="121"/>
      <c r="JG26" s="122"/>
      <c r="JH26" s="123"/>
      <c r="JI26" s="124"/>
      <c r="JJ26" s="178"/>
      <c r="JK26" s="178" t="str">
        <f>IFERROR(IF(INDEX(Results!O:O,MATCH($IG26,Results!$B:$B,0),1)=0,"",INDEX(Results!O:O,MATCH($IG26,Results!$B:$B,0),1)),"")</f>
        <v/>
      </c>
      <c r="JM26">
        <f>JM23</f>
        <v>9</v>
      </c>
      <c r="JN26">
        <f>JN23+1</f>
        <v>6</v>
      </c>
      <c r="JO26" t="str">
        <f t="shared" ref="JO26" si="52">JM26&amp;JN26</f>
        <v>96</v>
      </c>
      <c r="JQ26" s="180" t="str">
        <f>IFERROR(INDEX(Results!P:P,MATCH($JO26,Results!$B:$B,0),1),"")</f>
        <v/>
      </c>
      <c r="JR26" s="182" t="str">
        <f>IFERROR(INDEX(Results!Q:Q,MATCH($JO26,Results!$B:$B,0),1),"")</f>
        <v/>
      </c>
      <c r="JS26" s="183"/>
      <c r="JT26" s="186" t="str">
        <f>IFERROR(INDEX(Results!S:S,MATCH($JO26,Results!$B:$B,0),1),"")</f>
        <v/>
      </c>
      <c r="JU26" s="118"/>
      <c r="JV26" s="119"/>
      <c r="JW26" s="119"/>
      <c r="JX26" s="119"/>
      <c r="JY26" s="119"/>
      <c r="JZ26" s="119"/>
      <c r="KA26" s="119"/>
      <c r="KB26" s="119"/>
      <c r="KC26" s="119"/>
      <c r="KD26" s="119"/>
      <c r="KE26" s="119"/>
      <c r="KF26" s="119"/>
      <c r="KG26" s="119"/>
      <c r="KH26" s="119"/>
      <c r="KI26" s="119"/>
      <c r="KJ26" s="119"/>
      <c r="KK26" s="119"/>
      <c r="KL26" s="119"/>
      <c r="KM26" s="120"/>
      <c r="KN26" s="121"/>
      <c r="KO26" s="122"/>
      <c r="KP26" s="123"/>
      <c r="KQ26" s="124"/>
      <c r="KR26" s="178"/>
      <c r="KS26" s="178" t="str">
        <f>IFERROR(IF(INDEX(Results!O:O,MATCH($JO26,Results!$B:$B,0),1)=0,"",INDEX(Results!O:O,MATCH($JO26,Results!$B:$B,0),1)),"")</f>
        <v/>
      </c>
      <c r="KU26">
        <f>KU23</f>
        <v>10</v>
      </c>
      <c r="KV26">
        <f>KV23+1</f>
        <v>6</v>
      </c>
      <c r="KW26" t="str">
        <f t="shared" ref="KW26" si="53">KU26&amp;KV26</f>
        <v>106</v>
      </c>
      <c r="KY26" s="188">
        <f>IFERROR(INDEX(Results!P:P,MATCH($KW26,Results!$B:$B,0),1),"")</f>
        <v>28</v>
      </c>
      <c r="KZ26" s="190" t="str">
        <f>IFERROR(INDEX(Results!Q:Q,MATCH($KW26,Results!$B:$B,0),1),"")</f>
        <v>Izabel Norcott</v>
      </c>
      <c r="LA26" s="191"/>
      <c r="LB26" s="194" t="str">
        <f>IFERROR(INDEX(Results!S:S,MATCH($KW26,Results!$B:$B,0),1),"")</f>
        <v>WEPC</v>
      </c>
      <c r="LC26" s="118"/>
      <c r="LD26" s="119"/>
      <c r="LE26" s="119"/>
      <c r="LF26" s="119"/>
      <c r="LG26" s="119"/>
      <c r="LH26" s="119"/>
      <c r="LI26" s="119"/>
      <c r="LJ26" s="119"/>
      <c r="LK26" s="119"/>
      <c r="LL26" s="119"/>
      <c r="LM26" s="119"/>
      <c r="LN26" s="119"/>
      <c r="LO26" s="119"/>
      <c r="LP26" s="119"/>
      <c r="LQ26" s="119"/>
      <c r="LR26" s="119"/>
      <c r="LS26" s="119"/>
      <c r="LT26" s="119"/>
      <c r="LU26" s="120"/>
      <c r="LV26" s="121"/>
      <c r="LW26" s="122"/>
      <c r="LX26" s="123"/>
      <c r="LY26" s="124"/>
      <c r="LZ26" s="178"/>
      <c r="MA26" s="178" t="str">
        <f>IFERROR(IF(INDEX(Results!O:O,MATCH($KW26,Results!$B:$B,0),1)=0,"",INDEX(Results!O:O,MATCH($KW26,Results!$B:$B,0),1)),"")</f>
        <v/>
      </c>
      <c r="MC26">
        <f>MC23</f>
        <v>11</v>
      </c>
      <c r="MD26">
        <f>MD23+1</f>
        <v>6</v>
      </c>
      <c r="ME26" t="str">
        <f t="shared" ref="ME26" si="54">MC26&amp;MD26</f>
        <v>116</v>
      </c>
      <c r="MG26" s="180" t="str">
        <f>IFERROR(INDEX(Results!P:P,MATCH($ME26,Results!$B:$B,0),1),"")</f>
        <v/>
      </c>
      <c r="MH26" s="182" t="str">
        <f>IFERROR(INDEX(Results!Q:Q,MATCH($ME26,Results!$B:$B,0),1),"")</f>
        <v/>
      </c>
      <c r="MI26" s="183"/>
      <c r="MJ26" s="186" t="str">
        <f>IFERROR(INDEX(Results!S:S,MATCH($ME26,Results!$B:$B,0),1),"")</f>
        <v/>
      </c>
      <c r="MK26" s="118"/>
      <c r="ML26" s="119"/>
      <c r="MM26" s="119"/>
      <c r="MN26" s="119"/>
      <c r="MO26" s="119"/>
      <c r="MP26" s="119"/>
      <c r="MQ26" s="119"/>
      <c r="MR26" s="119"/>
      <c r="MS26" s="119"/>
      <c r="MT26" s="119"/>
      <c r="MU26" s="119"/>
      <c r="MV26" s="119"/>
      <c r="MW26" s="119"/>
      <c r="MX26" s="119"/>
      <c r="MY26" s="119"/>
      <c r="MZ26" s="119"/>
      <c r="NA26" s="119"/>
      <c r="NB26" s="119"/>
      <c r="NC26" s="120"/>
      <c r="ND26" s="121"/>
      <c r="NE26" s="122"/>
      <c r="NF26" s="123"/>
      <c r="NG26" s="124"/>
      <c r="NH26" s="178"/>
      <c r="NI26" s="178" t="str">
        <f>IFERROR(IF(INDEX(Results!O:O,MATCH($ME26,Results!$B:$B,0),1)=0,"",INDEX(Results!O:O,MATCH($ME26,Results!$B:$B,0),1)),"")</f>
        <v/>
      </c>
      <c r="NK26">
        <f>NK23</f>
        <v>12</v>
      </c>
      <c r="NL26">
        <f>NL23+1</f>
        <v>6</v>
      </c>
      <c r="NM26" t="str">
        <f t="shared" ref="NM26" si="55">NK26&amp;NL26</f>
        <v>126</v>
      </c>
      <c r="NO26" s="180">
        <f>IFERROR(INDEX(Results!P:P,MATCH($NM26,Results!$B:$B,0),1),"")</f>
        <v>40</v>
      </c>
      <c r="NP26" s="182" t="str">
        <f>IFERROR(INDEX(Results!Q:Q,MATCH($NM26,Results!$B:$B,0),1),"")</f>
        <v>Mackenzie Simpson</v>
      </c>
      <c r="NQ26" s="183"/>
      <c r="NR26" s="186" t="str">
        <f>IFERROR(INDEX(Results!S:S,MATCH($NM26,Results!$B:$B,0),1),"")</f>
        <v xml:space="preserve">Redlands </v>
      </c>
      <c r="NS26" s="118"/>
      <c r="NT26" s="119"/>
      <c r="NU26" s="119"/>
      <c r="NV26" s="119"/>
      <c r="NW26" s="119"/>
      <c r="NX26" s="119"/>
      <c r="NY26" s="119"/>
      <c r="NZ26" s="119"/>
      <c r="OA26" s="119"/>
      <c r="OB26" s="119"/>
      <c r="OC26" s="119"/>
      <c r="OD26" s="119"/>
      <c r="OE26" s="119"/>
      <c r="OF26" s="119"/>
      <c r="OG26" s="119"/>
      <c r="OH26" s="119"/>
      <c r="OI26" s="119"/>
      <c r="OJ26" s="119"/>
      <c r="OK26" s="120"/>
      <c r="OL26" s="121"/>
      <c r="OM26" s="122"/>
      <c r="ON26" s="123"/>
      <c r="OO26" s="124"/>
      <c r="OP26" s="178"/>
      <c r="OQ26" s="178" t="str">
        <f>IFERROR(IF(INDEX(Results!O:O,MATCH($NM26,Results!$B:$B,0),1)=0,"",INDEX(Results!O:O,MATCH($NM26,Results!$B:$B,0),1)),"")</f>
        <v/>
      </c>
    </row>
    <row r="27" spans="1:407" ht="22.5" customHeight="1" x14ac:dyDescent="0.25">
      <c r="E27" s="217"/>
      <c r="F27" s="218"/>
      <c r="G27" s="219"/>
      <c r="H27" s="220"/>
      <c r="I27" s="118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20"/>
      <c r="AB27" s="121"/>
      <c r="AC27" s="122"/>
      <c r="AD27" s="123"/>
      <c r="AE27" s="124"/>
      <c r="AF27" s="212"/>
      <c r="AG27" s="212"/>
      <c r="AM27" s="213"/>
      <c r="AN27" s="214"/>
      <c r="AO27" s="215"/>
      <c r="AP27" s="216"/>
      <c r="AQ27" s="118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20"/>
      <c r="BJ27" s="121"/>
      <c r="BK27" s="122"/>
      <c r="BL27" s="123"/>
      <c r="BM27" s="124"/>
      <c r="BN27" s="212"/>
      <c r="BO27" s="212"/>
      <c r="BU27" s="213"/>
      <c r="BV27" s="214"/>
      <c r="BW27" s="215"/>
      <c r="BX27" s="216"/>
      <c r="BY27" s="118"/>
      <c r="BZ27" s="119"/>
      <c r="CA27" s="119"/>
      <c r="CB27" s="119"/>
      <c r="CC27" s="119"/>
      <c r="CD27" s="119"/>
      <c r="CE27" s="119"/>
      <c r="CF27" s="119"/>
      <c r="CG27" s="119"/>
      <c r="CH27" s="119"/>
      <c r="CI27" s="119"/>
      <c r="CJ27" s="119"/>
      <c r="CK27" s="119"/>
      <c r="CL27" s="119"/>
      <c r="CM27" s="119"/>
      <c r="CN27" s="119"/>
      <c r="CO27" s="119"/>
      <c r="CP27" s="119"/>
      <c r="CQ27" s="120"/>
      <c r="CR27" s="121"/>
      <c r="CS27" s="122"/>
      <c r="CT27" s="123"/>
      <c r="CU27" s="124"/>
      <c r="CV27" s="212"/>
      <c r="CW27" s="212"/>
      <c r="DC27" s="213"/>
      <c r="DD27" s="214"/>
      <c r="DE27" s="215"/>
      <c r="DF27" s="216"/>
      <c r="DG27" s="118"/>
      <c r="DH27" s="119"/>
      <c r="DI27" s="119"/>
      <c r="DJ27" s="119"/>
      <c r="DK27" s="119"/>
      <c r="DL27" s="119"/>
      <c r="DM27" s="119"/>
      <c r="DN27" s="119"/>
      <c r="DO27" s="119"/>
      <c r="DP27" s="119"/>
      <c r="DQ27" s="119"/>
      <c r="DR27" s="119"/>
      <c r="DS27" s="119"/>
      <c r="DT27" s="119"/>
      <c r="DU27" s="119"/>
      <c r="DV27" s="119"/>
      <c r="DW27" s="119"/>
      <c r="DX27" s="119"/>
      <c r="DY27" s="120"/>
      <c r="DZ27" s="121"/>
      <c r="EA27" s="122"/>
      <c r="EB27" s="123"/>
      <c r="EC27" s="124"/>
      <c r="ED27" s="212"/>
      <c r="EE27" s="212"/>
      <c r="EK27" s="213"/>
      <c r="EL27" s="214"/>
      <c r="EM27" s="215"/>
      <c r="EN27" s="216"/>
      <c r="EO27" s="118"/>
      <c r="EP27" s="119"/>
      <c r="EQ27" s="119"/>
      <c r="ER27" s="119"/>
      <c r="ES27" s="119"/>
      <c r="ET27" s="119"/>
      <c r="EU27" s="119"/>
      <c r="EV27" s="119"/>
      <c r="EW27" s="119"/>
      <c r="EX27" s="119"/>
      <c r="EY27" s="119"/>
      <c r="EZ27" s="119"/>
      <c r="FA27" s="119"/>
      <c r="FB27" s="119"/>
      <c r="FC27" s="119"/>
      <c r="FD27" s="119"/>
      <c r="FE27" s="119"/>
      <c r="FF27" s="119"/>
      <c r="FG27" s="120"/>
      <c r="FH27" s="121"/>
      <c r="FI27" s="122"/>
      <c r="FJ27" s="123"/>
      <c r="FK27" s="124"/>
      <c r="FL27" s="212"/>
      <c r="FM27" s="212"/>
      <c r="FS27" s="213"/>
      <c r="FT27" s="214"/>
      <c r="FU27" s="215"/>
      <c r="FV27" s="216"/>
      <c r="FW27" s="118"/>
      <c r="FX27" s="119"/>
      <c r="FY27" s="119"/>
      <c r="FZ27" s="119"/>
      <c r="GA27" s="119"/>
      <c r="GB27" s="119"/>
      <c r="GC27" s="119"/>
      <c r="GD27" s="119"/>
      <c r="GE27" s="119"/>
      <c r="GF27" s="119"/>
      <c r="GG27" s="119"/>
      <c r="GH27" s="119"/>
      <c r="GI27" s="119"/>
      <c r="GJ27" s="119"/>
      <c r="GK27" s="119"/>
      <c r="GL27" s="119"/>
      <c r="GM27" s="119"/>
      <c r="GN27" s="119"/>
      <c r="GO27" s="120"/>
      <c r="GP27" s="121"/>
      <c r="GQ27" s="122"/>
      <c r="GR27" s="123"/>
      <c r="GS27" s="124"/>
      <c r="GT27" s="212"/>
      <c r="GU27" s="212"/>
      <c r="HA27" s="217"/>
      <c r="HB27" s="218"/>
      <c r="HC27" s="219"/>
      <c r="HD27" s="220"/>
      <c r="HE27" s="118"/>
      <c r="HF27" s="119"/>
      <c r="HG27" s="119"/>
      <c r="HH27" s="119"/>
      <c r="HI27" s="119"/>
      <c r="HJ27" s="119"/>
      <c r="HK27" s="119"/>
      <c r="HL27" s="119"/>
      <c r="HM27" s="119"/>
      <c r="HN27" s="119"/>
      <c r="HO27" s="119"/>
      <c r="HP27" s="119"/>
      <c r="HQ27" s="119"/>
      <c r="HR27" s="119"/>
      <c r="HS27" s="119"/>
      <c r="HT27" s="119"/>
      <c r="HU27" s="119"/>
      <c r="HV27" s="119"/>
      <c r="HW27" s="120"/>
      <c r="HX27" s="121"/>
      <c r="HY27" s="122"/>
      <c r="HZ27" s="123"/>
      <c r="IA27" s="124"/>
      <c r="IB27" s="212"/>
      <c r="IC27" s="212"/>
      <c r="II27" s="213"/>
      <c r="IJ27" s="214"/>
      <c r="IK27" s="215"/>
      <c r="IL27" s="216"/>
      <c r="IM27" s="118"/>
      <c r="IN27" s="119"/>
      <c r="IO27" s="119"/>
      <c r="IP27" s="119"/>
      <c r="IQ27" s="119"/>
      <c r="IR27" s="119"/>
      <c r="IS27" s="119"/>
      <c r="IT27" s="119"/>
      <c r="IU27" s="119"/>
      <c r="IV27" s="119"/>
      <c r="IW27" s="119"/>
      <c r="IX27" s="119"/>
      <c r="IY27" s="119"/>
      <c r="IZ27" s="119"/>
      <c r="JA27" s="119"/>
      <c r="JB27" s="119"/>
      <c r="JC27" s="119"/>
      <c r="JD27" s="119"/>
      <c r="JE27" s="120"/>
      <c r="JF27" s="121"/>
      <c r="JG27" s="122"/>
      <c r="JH27" s="123"/>
      <c r="JI27" s="124"/>
      <c r="JJ27" s="212"/>
      <c r="JK27" s="212"/>
      <c r="JQ27" s="213"/>
      <c r="JR27" s="214"/>
      <c r="JS27" s="215"/>
      <c r="JT27" s="216"/>
      <c r="JU27" s="118"/>
      <c r="JV27" s="119"/>
      <c r="JW27" s="119"/>
      <c r="JX27" s="119"/>
      <c r="JY27" s="119"/>
      <c r="JZ27" s="119"/>
      <c r="KA27" s="119"/>
      <c r="KB27" s="119"/>
      <c r="KC27" s="119"/>
      <c r="KD27" s="119"/>
      <c r="KE27" s="119"/>
      <c r="KF27" s="119"/>
      <c r="KG27" s="119"/>
      <c r="KH27" s="119"/>
      <c r="KI27" s="119"/>
      <c r="KJ27" s="119"/>
      <c r="KK27" s="119"/>
      <c r="KL27" s="119"/>
      <c r="KM27" s="120"/>
      <c r="KN27" s="121"/>
      <c r="KO27" s="122"/>
      <c r="KP27" s="123"/>
      <c r="KQ27" s="124"/>
      <c r="KR27" s="212"/>
      <c r="KS27" s="212"/>
      <c r="KY27" s="217"/>
      <c r="KZ27" s="218"/>
      <c r="LA27" s="219"/>
      <c r="LB27" s="220"/>
      <c r="LC27" s="118"/>
      <c r="LD27" s="119"/>
      <c r="LE27" s="119"/>
      <c r="LF27" s="119"/>
      <c r="LG27" s="119"/>
      <c r="LH27" s="119"/>
      <c r="LI27" s="119"/>
      <c r="LJ27" s="119"/>
      <c r="LK27" s="119"/>
      <c r="LL27" s="119"/>
      <c r="LM27" s="119"/>
      <c r="LN27" s="119"/>
      <c r="LO27" s="119"/>
      <c r="LP27" s="119"/>
      <c r="LQ27" s="119"/>
      <c r="LR27" s="119"/>
      <c r="LS27" s="119"/>
      <c r="LT27" s="119"/>
      <c r="LU27" s="120"/>
      <c r="LV27" s="121"/>
      <c r="LW27" s="122"/>
      <c r="LX27" s="123"/>
      <c r="LY27" s="124"/>
      <c r="LZ27" s="212"/>
      <c r="MA27" s="212"/>
      <c r="MG27" s="213"/>
      <c r="MH27" s="214"/>
      <c r="MI27" s="215"/>
      <c r="MJ27" s="216"/>
      <c r="MK27" s="118"/>
      <c r="ML27" s="119"/>
      <c r="MM27" s="119"/>
      <c r="MN27" s="119"/>
      <c r="MO27" s="119"/>
      <c r="MP27" s="119"/>
      <c r="MQ27" s="119"/>
      <c r="MR27" s="119"/>
      <c r="MS27" s="119"/>
      <c r="MT27" s="119"/>
      <c r="MU27" s="119"/>
      <c r="MV27" s="119"/>
      <c r="MW27" s="119"/>
      <c r="MX27" s="119"/>
      <c r="MY27" s="119"/>
      <c r="MZ27" s="119"/>
      <c r="NA27" s="119"/>
      <c r="NB27" s="119"/>
      <c r="NC27" s="120"/>
      <c r="ND27" s="121"/>
      <c r="NE27" s="122"/>
      <c r="NF27" s="123"/>
      <c r="NG27" s="124"/>
      <c r="NH27" s="212"/>
      <c r="NI27" s="212"/>
      <c r="NO27" s="213"/>
      <c r="NP27" s="214"/>
      <c r="NQ27" s="215"/>
      <c r="NR27" s="216"/>
      <c r="NS27" s="118"/>
      <c r="NT27" s="119"/>
      <c r="NU27" s="119"/>
      <c r="NV27" s="119"/>
      <c r="NW27" s="119"/>
      <c r="NX27" s="119"/>
      <c r="NY27" s="119"/>
      <c r="NZ27" s="119"/>
      <c r="OA27" s="119"/>
      <c r="OB27" s="119"/>
      <c r="OC27" s="119"/>
      <c r="OD27" s="119"/>
      <c r="OE27" s="119"/>
      <c r="OF27" s="119"/>
      <c r="OG27" s="119"/>
      <c r="OH27" s="119"/>
      <c r="OI27" s="119"/>
      <c r="OJ27" s="119"/>
      <c r="OK27" s="120"/>
      <c r="OL27" s="121"/>
      <c r="OM27" s="122"/>
      <c r="ON27" s="123"/>
      <c r="OO27" s="124"/>
      <c r="OP27" s="212"/>
      <c r="OQ27" s="212"/>
    </row>
    <row r="28" spans="1:407" ht="22.5" customHeight="1" x14ac:dyDescent="0.25">
      <c r="E28" s="189"/>
      <c r="F28" s="192"/>
      <c r="G28" s="193"/>
      <c r="H28" s="195"/>
      <c r="I28" s="118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20"/>
      <c r="AB28" s="121"/>
      <c r="AC28" s="122"/>
      <c r="AD28" s="123"/>
      <c r="AE28" s="124"/>
      <c r="AF28" s="179"/>
      <c r="AG28" s="179"/>
      <c r="AM28" s="181"/>
      <c r="AN28" s="184"/>
      <c r="AO28" s="185"/>
      <c r="AP28" s="187"/>
      <c r="AQ28" s="118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20"/>
      <c r="BJ28" s="121"/>
      <c r="BK28" s="122"/>
      <c r="BL28" s="123"/>
      <c r="BM28" s="124"/>
      <c r="BN28" s="179"/>
      <c r="BO28" s="179"/>
      <c r="BU28" s="181" t="str">
        <f>IFERROR(INDEX(Results!P:P,MATCH($BS28,Results!$A:$A,0),1),"")</f>
        <v/>
      </c>
      <c r="BV28" s="184" t="str">
        <f>IFERROR(INDEX(Results!Q:Q,MATCH($BS28,Results!$A:$A,0),1),"")</f>
        <v/>
      </c>
      <c r="BW28" s="185"/>
      <c r="BX28" s="187" t="str">
        <f>IFERROR(INDEX(Results!S:S,MATCH($BS28,Results!$A:$A,0),1),"")</f>
        <v/>
      </c>
      <c r="BY28" s="118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  <c r="CP28" s="119"/>
      <c r="CQ28" s="120"/>
      <c r="CR28" s="121"/>
      <c r="CS28" s="122"/>
      <c r="CT28" s="123"/>
      <c r="CU28" s="124"/>
      <c r="CV28" s="179"/>
      <c r="CW28" s="179" t="str">
        <f>IFERROR(IF(INDEX(Results!O:O,MATCH($BS28,Results!$A:$A,0),1)=0,"",INDEX(Results!O:O,MATCH($BS28,Results!$A:$A,0),1)),"")</f>
        <v/>
      </c>
      <c r="DC28" s="181" t="str">
        <f>IFERROR(INDEX(Results!P:P,MATCH($DA28,Results!$A:$A,0),1),"")</f>
        <v/>
      </c>
      <c r="DD28" s="184" t="str">
        <f>IFERROR(INDEX(Results!Q:Q,MATCH($DA28,Results!$A:$A,0),1),"")</f>
        <v/>
      </c>
      <c r="DE28" s="185"/>
      <c r="DF28" s="187" t="str">
        <f>IFERROR(INDEX(Results!S:S,MATCH($DA28,Results!$A:$A,0),1),"")</f>
        <v/>
      </c>
      <c r="DG28" s="118"/>
      <c r="DH28" s="119"/>
      <c r="DI28" s="119"/>
      <c r="DJ28" s="119"/>
      <c r="DK28" s="119"/>
      <c r="DL28" s="119"/>
      <c r="DM28" s="119"/>
      <c r="DN28" s="119"/>
      <c r="DO28" s="119"/>
      <c r="DP28" s="119"/>
      <c r="DQ28" s="119"/>
      <c r="DR28" s="119"/>
      <c r="DS28" s="119"/>
      <c r="DT28" s="119"/>
      <c r="DU28" s="119"/>
      <c r="DV28" s="119"/>
      <c r="DW28" s="119"/>
      <c r="DX28" s="119"/>
      <c r="DY28" s="120"/>
      <c r="DZ28" s="121"/>
      <c r="EA28" s="122"/>
      <c r="EB28" s="123"/>
      <c r="EC28" s="124"/>
      <c r="ED28" s="179"/>
      <c r="EE28" s="179" t="str">
        <f>IFERROR(IF(INDEX(Results!O:O,MATCH($DA28,Results!$A:$A,0),1)=0,"",INDEX(Results!O:O,MATCH($DA28,Results!$A:$A,0),1)),"")</f>
        <v/>
      </c>
      <c r="EK28" s="181" t="str">
        <f>IFERROR(INDEX(Results!P:P,MATCH($EI28,Results!$A:$A,0),1),"")</f>
        <v/>
      </c>
      <c r="EL28" s="184" t="str">
        <f>IFERROR(INDEX(Results!Q:Q,MATCH($EI28,Results!$A:$A,0),1),"")</f>
        <v/>
      </c>
      <c r="EM28" s="185"/>
      <c r="EN28" s="187" t="str">
        <f>IFERROR(INDEX(Results!S:S,MATCH($EI28,Results!$A:$A,0),1),"")</f>
        <v/>
      </c>
      <c r="EO28" s="118"/>
      <c r="EP28" s="119"/>
      <c r="EQ28" s="119"/>
      <c r="ER28" s="119"/>
      <c r="ES28" s="119"/>
      <c r="ET28" s="119"/>
      <c r="EU28" s="119"/>
      <c r="EV28" s="119"/>
      <c r="EW28" s="119"/>
      <c r="EX28" s="119"/>
      <c r="EY28" s="119"/>
      <c r="EZ28" s="119"/>
      <c r="FA28" s="119"/>
      <c r="FB28" s="119"/>
      <c r="FC28" s="119"/>
      <c r="FD28" s="119"/>
      <c r="FE28" s="119"/>
      <c r="FF28" s="119"/>
      <c r="FG28" s="120"/>
      <c r="FH28" s="121"/>
      <c r="FI28" s="122"/>
      <c r="FJ28" s="123"/>
      <c r="FK28" s="124"/>
      <c r="FL28" s="179"/>
      <c r="FM28" s="179" t="str">
        <f>IFERROR(IF(INDEX(Results!O:O,MATCH($EI28,Results!$A:$A,0),1)=0,"",INDEX(Results!O:O,MATCH($EI28,Results!$A:$A,0),1)),"")</f>
        <v/>
      </c>
      <c r="FS28" s="181" t="str">
        <f>IFERROR(INDEX(Results!P:P,MATCH($FQ28,Results!$A:$A,0),1),"")</f>
        <v/>
      </c>
      <c r="FT28" s="184" t="str">
        <f>IFERROR(INDEX(Results!Q:Q,MATCH($FQ28,Results!$A:$A,0),1),"")</f>
        <v/>
      </c>
      <c r="FU28" s="185"/>
      <c r="FV28" s="187" t="str">
        <f>IFERROR(INDEX(Results!S:S,MATCH($FQ28,Results!$A:$A,0),1),"")</f>
        <v/>
      </c>
      <c r="FW28" s="118"/>
      <c r="FX28" s="119"/>
      <c r="FY28" s="119"/>
      <c r="FZ28" s="119"/>
      <c r="GA28" s="119"/>
      <c r="GB28" s="119"/>
      <c r="GC28" s="119"/>
      <c r="GD28" s="119"/>
      <c r="GE28" s="119"/>
      <c r="GF28" s="119"/>
      <c r="GG28" s="119"/>
      <c r="GH28" s="119"/>
      <c r="GI28" s="119"/>
      <c r="GJ28" s="119"/>
      <c r="GK28" s="119"/>
      <c r="GL28" s="119"/>
      <c r="GM28" s="119"/>
      <c r="GN28" s="119"/>
      <c r="GO28" s="120"/>
      <c r="GP28" s="121"/>
      <c r="GQ28" s="122"/>
      <c r="GR28" s="123"/>
      <c r="GS28" s="124"/>
      <c r="GT28" s="179"/>
      <c r="GU28" s="179" t="str">
        <f>IFERROR(IF(INDEX(Results!O:O,MATCH($FQ28,Results!$A:$A,0),1)=0,"",INDEX(Results!O:O,MATCH($FQ28,Results!$A:$A,0),1)),"")</f>
        <v/>
      </c>
      <c r="HA28" s="189" t="str">
        <f>IFERROR(INDEX(Results!P:P,MATCH($GY28,Results!$A:$A,0),1),"")</f>
        <v/>
      </c>
      <c r="HB28" s="192" t="str">
        <f>IFERROR(INDEX(Results!Q:Q,MATCH($GY28,Results!$A:$A,0),1),"")</f>
        <v/>
      </c>
      <c r="HC28" s="193"/>
      <c r="HD28" s="195" t="str">
        <f>IFERROR(INDEX(Results!S:S,MATCH($GY28,Results!$A:$A,0),1),"")</f>
        <v/>
      </c>
      <c r="HE28" s="118"/>
      <c r="HF28" s="119"/>
      <c r="HG28" s="119"/>
      <c r="HH28" s="119"/>
      <c r="HI28" s="119"/>
      <c r="HJ28" s="119"/>
      <c r="HK28" s="119"/>
      <c r="HL28" s="119"/>
      <c r="HM28" s="119"/>
      <c r="HN28" s="119"/>
      <c r="HO28" s="119"/>
      <c r="HP28" s="119"/>
      <c r="HQ28" s="119"/>
      <c r="HR28" s="119"/>
      <c r="HS28" s="119"/>
      <c r="HT28" s="119"/>
      <c r="HU28" s="119"/>
      <c r="HV28" s="119"/>
      <c r="HW28" s="120"/>
      <c r="HX28" s="121"/>
      <c r="HY28" s="122"/>
      <c r="HZ28" s="123"/>
      <c r="IA28" s="124"/>
      <c r="IB28" s="179"/>
      <c r="IC28" s="179" t="str">
        <f>IFERROR(IF(INDEX(Results!O:O,MATCH($GY28,Results!$A:$A,0),1)=0,"",INDEX(Results!O:O,MATCH($GY28,Results!$A:$A,0),1)),"")</f>
        <v/>
      </c>
      <c r="II28" s="181" t="str">
        <f>IFERROR(INDEX(Results!P:P,MATCH($IG28,Results!$A:$A,0),1),"")</f>
        <v/>
      </c>
      <c r="IJ28" s="184" t="str">
        <f>IFERROR(INDEX(Results!Q:Q,MATCH($IG28,Results!$A:$A,0),1),"")</f>
        <v/>
      </c>
      <c r="IK28" s="185"/>
      <c r="IL28" s="187" t="str">
        <f>IFERROR(INDEX(Results!S:S,MATCH($IG28,Results!$A:$A,0),1),"")</f>
        <v/>
      </c>
      <c r="IM28" s="118"/>
      <c r="IN28" s="119"/>
      <c r="IO28" s="119"/>
      <c r="IP28" s="119"/>
      <c r="IQ28" s="119"/>
      <c r="IR28" s="119"/>
      <c r="IS28" s="119"/>
      <c r="IT28" s="119"/>
      <c r="IU28" s="119"/>
      <c r="IV28" s="119"/>
      <c r="IW28" s="119"/>
      <c r="IX28" s="119"/>
      <c r="IY28" s="119"/>
      <c r="IZ28" s="119"/>
      <c r="JA28" s="119"/>
      <c r="JB28" s="119"/>
      <c r="JC28" s="119"/>
      <c r="JD28" s="119"/>
      <c r="JE28" s="120"/>
      <c r="JF28" s="121"/>
      <c r="JG28" s="122"/>
      <c r="JH28" s="123"/>
      <c r="JI28" s="124"/>
      <c r="JJ28" s="179"/>
      <c r="JK28" s="179" t="str">
        <f>IFERROR(IF(INDEX(Results!O:O,MATCH($IG28,Results!$A:$A,0),1)=0,"",INDEX(Results!O:O,MATCH($IG28,Results!$A:$A,0),1)),"")</f>
        <v/>
      </c>
      <c r="JQ28" s="181" t="str">
        <f>IFERROR(INDEX(Results!P:P,MATCH($JO28,Results!$A:$A,0),1),"")</f>
        <v/>
      </c>
      <c r="JR28" s="184" t="str">
        <f>IFERROR(INDEX(Results!Q:Q,MATCH($JO28,Results!$A:$A,0),1),"")</f>
        <v/>
      </c>
      <c r="JS28" s="185"/>
      <c r="JT28" s="187" t="str">
        <f>IFERROR(INDEX(Results!S:S,MATCH($JO28,Results!$A:$A,0),1),"")</f>
        <v/>
      </c>
      <c r="JU28" s="118"/>
      <c r="JV28" s="119"/>
      <c r="JW28" s="119"/>
      <c r="JX28" s="119"/>
      <c r="JY28" s="119"/>
      <c r="JZ28" s="119"/>
      <c r="KA28" s="119"/>
      <c r="KB28" s="119"/>
      <c r="KC28" s="119"/>
      <c r="KD28" s="119"/>
      <c r="KE28" s="119"/>
      <c r="KF28" s="119"/>
      <c r="KG28" s="119"/>
      <c r="KH28" s="119"/>
      <c r="KI28" s="119"/>
      <c r="KJ28" s="119"/>
      <c r="KK28" s="119"/>
      <c r="KL28" s="119"/>
      <c r="KM28" s="120"/>
      <c r="KN28" s="121"/>
      <c r="KO28" s="122"/>
      <c r="KP28" s="123"/>
      <c r="KQ28" s="124"/>
      <c r="KR28" s="179"/>
      <c r="KS28" s="179" t="str">
        <f>IFERROR(IF(INDEX(Results!O:O,MATCH($JO28,Results!$A:$A,0),1)=0,"",INDEX(Results!O:O,MATCH($JO28,Results!$A:$A,0),1)),"")</f>
        <v/>
      </c>
      <c r="KY28" s="189" t="str">
        <f>IFERROR(INDEX(Results!P:P,MATCH($KW28,Results!$A:$A,0),1),"")</f>
        <v/>
      </c>
      <c r="KZ28" s="192" t="str">
        <f>IFERROR(INDEX(Results!Q:Q,MATCH($KW28,Results!$A:$A,0),1),"")</f>
        <v/>
      </c>
      <c r="LA28" s="193"/>
      <c r="LB28" s="195" t="str">
        <f>IFERROR(INDEX(Results!S:S,MATCH($KW28,Results!$A:$A,0),1),"")</f>
        <v/>
      </c>
      <c r="LC28" s="118"/>
      <c r="LD28" s="119"/>
      <c r="LE28" s="119"/>
      <c r="LF28" s="119"/>
      <c r="LG28" s="119"/>
      <c r="LH28" s="119"/>
      <c r="LI28" s="119"/>
      <c r="LJ28" s="119"/>
      <c r="LK28" s="119"/>
      <c r="LL28" s="119"/>
      <c r="LM28" s="119"/>
      <c r="LN28" s="119"/>
      <c r="LO28" s="119"/>
      <c r="LP28" s="119"/>
      <c r="LQ28" s="119"/>
      <c r="LR28" s="119"/>
      <c r="LS28" s="119"/>
      <c r="LT28" s="119"/>
      <c r="LU28" s="120"/>
      <c r="LV28" s="121"/>
      <c r="LW28" s="122"/>
      <c r="LX28" s="123"/>
      <c r="LY28" s="124"/>
      <c r="LZ28" s="179"/>
      <c r="MA28" s="179" t="str">
        <f>IFERROR(IF(INDEX(Results!O:O,MATCH($KW28,Results!$A:$A,0),1)=0,"",INDEX(Results!O:O,MATCH($KW28,Results!$A:$A,0),1)),"")</f>
        <v/>
      </c>
      <c r="MG28" s="181" t="str">
        <f>IFERROR(INDEX(Results!P:P,MATCH($ME28,Results!$A:$A,0),1),"")</f>
        <v/>
      </c>
      <c r="MH28" s="184" t="str">
        <f>IFERROR(INDEX(Results!Q:Q,MATCH($ME28,Results!$A:$A,0),1),"")</f>
        <v/>
      </c>
      <c r="MI28" s="185"/>
      <c r="MJ28" s="187" t="str">
        <f>IFERROR(INDEX(Results!S:S,MATCH($ME28,Results!$A:$A,0),1),"")</f>
        <v/>
      </c>
      <c r="MK28" s="118"/>
      <c r="ML28" s="119"/>
      <c r="MM28" s="119"/>
      <c r="MN28" s="119"/>
      <c r="MO28" s="119"/>
      <c r="MP28" s="119"/>
      <c r="MQ28" s="119"/>
      <c r="MR28" s="119"/>
      <c r="MS28" s="119"/>
      <c r="MT28" s="119"/>
      <c r="MU28" s="119"/>
      <c r="MV28" s="119"/>
      <c r="MW28" s="119"/>
      <c r="MX28" s="119"/>
      <c r="MY28" s="119"/>
      <c r="MZ28" s="119"/>
      <c r="NA28" s="119"/>
      <c r="NB28" s="119"/>
      <c r="NC28" s="120"/>
      <c r="ND28" s="121"/>
      <c r="NE28" s="122"/>
      <c r="NF28" s="123"/>
      <c r="NG28" s="124"/>
      <c r="NH28" s="179"/>
      <c r="NI28" s="179" t="str">
        <f>IFERROR(IF(INDEX(Results!O:O,MATCH($ME28,Results!$A:$A,0),1)=0,"",INDEX(Results!O:O,MATCH($ME28,Results!$A:$A,0),1)),"")</f>
        <v/>
      </c>
      <c r="NO28" s="181" t="str">
        <f>IFERROR(INDEX(Results!P:P,MATCH($NM28,Results!$A:$A,0),1),"")</f>
        <v/>
      </c>
      <c r="NP28" s="184" t="str">
        <f>IFERROR(INDEX(Results!Q:Q,MATCH($NM28,Results!$A:$A,0),1),"")</f>
        <v/>
      </c>
      <c r="NQ28" s="185"/>
      <c r="NR28" s="187" t="str">
        <f>IFERROR(INDEX(Results!S:S,MATCH($NM28,Results!$A:$A,0),1),"")</f>
        <v/>
      </c>
      <c r="NS28" s="118"/>
      <c r="NT28" s="119"/>
      <c r="NU28" s="119"/>
      <c r="NV28" s="119"/>
      <c r="NW28" s="119"/>
      <c r="NX28" s="119"/>
      <c r="NY28" s="119"/>
      <c r="NZ28" s="119"/>
      <c r="OA28" s="119"/>
      <c r="OB28" s="119"/>
      <c r="OC28" s="119"/>
      <c r="OD28" s="119"/>
      <c r="OE28" s="119"/>
      <c r="OF28" s="119"/>
      <c r="OG28" s="119"/>
      <c r="OH28" s="119"/>
      <c r="OI28" s="119"/>
      <c r="OJ28" s="119"/>
      <c r="OK28" s="120"/>
      <c r="OL28" s="121"/>
      <c r="OM28" s="122"/>
      <c r="ON28" s="123"/>
      <c r="OO28" s="124"/>
      <c r="OP28" s="179"/>
      <c r="OQ28" s="179" t="str">
        <f>IFERROR(IF(INDEX(Results!O:O,MATCH($NM28,Results!$A:$A,0),1)=0,"",INDEX(Results!O:O,MATCH($NM28,Results!$A:$A,0),1)),"")</f>
        <v/>
      </c>
    </row>
    <row r="29" spans="1:407" ht="22.5" customHeight="1" x14ac:dyDescent="0.25">
      <c r="A29">
        <f>A26</f>
        <v>1</v>
      </c>
      <c r="B29">
        <f>B26+1</f>
        <v>7</v>
      </c>
      <c r="C29" t="str">
        <f t="shared" si="0"/>
        <v>17</v>
      </c>
      <c r="E29" s="180" t="str">
        <f>IFERROR(INDEX(Results!P:P,MATCH($C29,Results!$B:$B,0),1),"")</f>
        <v/>
      </c>
      <c r="F29" s="182" t="str">
        <f>IFERROR(INDEX(Results!Q:Q,MATCH($C29,Results!$B:$B,0),1),"")</f>
        <v/>
      </c>
      <c r="G29" s="183"/>
      <c r="H29" s="186" t="str">
        <f>IFERROR(INDEX(Results!S:S,MATCH($C29,Results!$B:$B,0),1),"")</f>
        <v/>
      </c>
      <c r="I29" s="118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20"/>
      <c r="AB29" s="121"/>
      <c r="AC29" s="122"/>
      <c r="AD29" s="123"/>
      <c r="AE29" s="124"/>
      <c r="AF29" s="178"/>
      <c r="AG29" s="178" t="str">
        <f>IFERROR(IF(INDEX(Results!O:O,MATCH($C29,Results!$B:$B,0),1)=0,"",INDEX(Results!O:O,MATCH($C29,Results!$B:$B,0),1)),"")</f>
        <v/>
      </c>
      <c r="AI29">
        <f>AI26</f>
        <v>2</v>
      </c>
      <c r="AJ29">
        <f>AJ26+1</f>
        <v>7</v>
      </c>
      <c r="AK29" t="str">
        <f t="shared" ref="AK29" si="56">AI29&amp;AJ29</f>
        <v>27</v>
      </c>
      <c r="AM29" s="180" t="str">
        <f>IFERROR(INDEX(Results!P:P,MATCH($AK29,Results!$B:$B,0),1),"")</f>
        <v/>
      </c>
      <c r="AN29" s="182" t="str">
        <f>IFERROR(INDEX(Results!Q:Q,MATCH($AK29,Results!$B:$B,0),1),"")</f>
        <v/>
      </c>
      <c r="AO29" s="183"/>
      <c r="AP29" s="186" t="str">
        <f>IFERROR(INDEX(Results!S:S,MATCH($AK29,Results!$B:$B,0),1),"")</f>
        <v/>
      </c>
      <c r="AQ29" s="118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20"/>
      <c r="BJ29" s="121"/>
      <c r="BK29" s="122"/>
      <c r="BL29" s="123"/>
      <c r="BM29" s="124"/>
      <c r="BN29" s="178"/>
      <c r="BO29" s="178" t="str">
        <f>IFERROR(IF(INDEX(Results!O:O,MATCH($AK29,Results!$B:$B,0),1)=0,"",INDEX(Results!O:O,MATCH($AK29,Results!$B:$B,0),1)),"")</f>
        <v/>
      </c>
      <c r="BQ29">
        <f>BQ26</f>
        <v>3</v>
      </c>
      <c r="BR29">
        <f>BR26+1</f>
        <v>7</v>
      </c>
      <c r="BS29" t="str">
        <f t="shared" ref="BS29" si="57">BQ29&amp;BR29</f>
        <v>37</v>
      </c>
      <c r="BU29" s="180" t="str">
        <f>IFERROR(INDEX(Results!P:P,MATCH($BS29,Results!$B:$B,0),1),"")</f>
        <v/>
      </c>
      <c r="BV29" s="182" t="str">
        <f>IFERROR(INDEX(Results!Q:Q,MATCH($BS29,Results!$B:$B,0),1),"")</f>
        <v/>
      </c>
      <c r="BW29" s="183"/>
      <c r="BX29" s="186" t="str">
        <f>IFERROR(INDEX(Results!S:S,MATCH($BS29,Results!$B:$B,0),1),"")</f>
        <v/>
      </c>
      <c r="BY29" s="118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20"/>
      <c r="CR29" s="121"/>
      <c r="CS29" s="122"/>
      <c r="CT29" s="123"/>
      <c r="CU29" s="124"/>
      <c r="CV29" s="178"/>
      <c r="CW29" s="178" t="str">
        <f>IFERROR(IF(INDEX(Results!O:O,MATCH($BS29,Results!$B:$B,0),1)=0,"",INDEX(Results!O:O,MATCH($BS29,Results!$B:$B,0),1)),"")</f>
        <v/>
      </c>
      <c r="CY29">
        <f>CY26</f>
        <v>4</v>
      </c>
      <c r="CZ29">
        <f>CZ26+1</f>
        <v>7</v>
      </c>
      <c r="DA29" t="str">
        <f t="shared" ref="DA29" si="58">CY29&amp;CZ29</f>
        <v>47</v>
      </c>
      <c r="DC29" s="180">
        <f>IFERROR(INDEX(Results!P:P,MATCH($DA29,Results!$B:$B,0),1),"")</f>
        <v>41</v>
      </c>
      <c r="DD29" s="182" t="str">
        <f>IFERROR(INDEX(Results!Q:Q,MATCH($DA29,Results!$B:$B,0),1),"")</f>
        <v>Irish Kerr</v>
      </c>
      <c r="DE29" s="183"/>
      <c r="DF29" s="186" t="str">
        <f>IFERROR(INDEX(Results!S:S,MATCH($DA29,Results!$B:$B,0),1),"")</f>
        <v xml:space="preserve">Tallebudgera </v>
      </c>
      <c r="DG29" s="118"/>
      <c r="DH29" s="119"/>
      <c r="DI29" s="119"/>
      <c r="DJ29" s="119"/>
      <c r="DK29" s="119"/>
      <c r="DL29" s="119"/>
      <c r="DM29" s="119"/>
      <c r="DN29" s="119"/>
      <c r="DO29" s="119"/>
      <c r="DP29" s="119"/>
      <c r="DQ29" s="119"/>
      <c r="DR29" s="119"/>
      <c r="DS29" s="119"/>
      <c r="DT29" s="119"/>
      <c r="DU29" s="119"/>
      <c r="DV29" s="119"/>
      <c r="DW29" s="119"/>
      <c r="DX29" s="119"/>
      <c r="DY29" s="120"/>
      <c r="DZ29" s="121"/>
      <c r="EA29" s="122"/>
      <c r="EB29" s="123"/>
      <c r="EC29" s="124"/>
      <c r="ED29" s="178"/>
      <c r="EE29" s="178" t="str">
        <f>IFERROR(IF(INDEX(Results!O:O,MATCH($DA29,Results!$B:$B,0),1)=0,"",INDEX(Results!O:O,MATCH($DA29,Results!$B:$B,0),1)),"")</f>
        <v/>
      </c>
      <c r="EG29">
        <f>EG26</f>
        <v>5</v>
      </c>
      <c r="EH29">
        <f>EH26+1</f>
        <v>7</v>
      </c>
      <c r="EI29" t="str">
        <f t="shared" ref="EI29" si="59">EG29&amp;EH29</f>
        <v>57</v>
      </c>
      <c r="EK29" s="180">
        <f>IFERROR(INDEX(Results!P:P,MATCH($EI29,Results!$B:$B,0),1),"")</f>
        <v>66</v>
      </c>
      <c r="EL29" s="182" t="str">
        <f>IFERROR(INDEX(Results!Q:Q,MATCH($EI29,Results!$B:$B,0),1),"")</f>
        <v>Cassidy Bowman</v>
      </c>
      <c r="EM29" s="183"/>
      <c r="EN29" s="186" t="str">
        <f>IFERROR(INDEX(Results!S:S,MATCH($EI29,Results!$B:$B,0),1),"")</f>
        <v xml:space="preserve">Redlands </v>
      </c>
      <c r="EO29" s="118"/>
      <c r="EP29" s="119"/>
      <c r="EQ29" s="119"/>
      <c r="ER29" s="119"/>
      <c r="ES29" s="119"/>
      <c r="ET29" s="119"/>
      <c r="EU29" s="119"/>
      <c r="EV29" s="119"/>
      <c r="EW29" s="119"/>
      <c r="EX29" s="119"/>
      <c r="EY29" s="119"/>
      <c r="EZ29" s="119"/>
      <c r="FA29" s="119"/>
      <c r="FB29" s="119"/>
      <c r="FC29" s="119"/>
      <c r="FD29" s="119"/>
      <c r="FE29" s="119"/>
      <c r="FF29" s="119"/>
      <c r="FG29" s="120"/>
      <c r="FH29" s="121"/>
      <c r="FI29" s="122"/>
      <c r="FJ29" s="123"/>
      <c r="FK29" s="124"/>
      <c r="FL29" s="178"/>
      <c r="FM29" s="178" t="str">
        <f>IFERROR(IF(INDEX(Results!O:O,MATCH($EI29,Results!$B:$B,0),1)=0,"",INDEX(Results!O:O,MATCH($EI29,Results!$B:$B,0),1)),"")</f>
        <v/>
      </c>
      <c r="FO29">
        <f>FO26</f>
        <v>6</v>
      </c>
      <c r="FP29">
        <f>FP26+1</f>
        <v>7</v>
      </c>
      <c r="FQ29" t="str">
        <f t="shared" ref="FQ29" si="60">FO29&amp;FP29</f>
        <v>67</v>
      </c>
      <c r="FS29" s="188">
        <f>IFERROR(INDEX(Results!P:P,MATCH($FQ29,Results!$B:$B,0),1),"")</f>
        <v>43</v>
      </c>
      <c r="FT29" s="190" t="str">
        <f>IFERROR(INDEX(Results!Q:Q,MATCH($FQ29,Results!$B:$B,0),1),"")</f>
        <v>Tahni Jordan</v>
      </c>
      <c r="FU29" s="191"/>
      <c r="FV29" s="194" t="str">
        <f>IFERROR(INDEX(Results!S:S,MATCH($FQ29,Results!$B:$B,0),1),"")</f>
        <v xml:space="preserve">Greenbank </v>
      </c>
      <c r="FW29" s="118"/>
      <c r="FX29" s="119"/>
      <c r="FY29" s="119"/>
      <c r="FZ29" s="119"/>
      <c r="GA29" s="119"/>
      <c r="GB29" s="119"/>
      <c r="GC29" s="119"/>
      <c r="GD29" s="119"/>
      <c r="GE29" s="119"/>
      <c r="GF29" s="119"/>
      <c r="GG29" s="119"/>
      <c r="GH29" s="119"/>
      <c r="GI29" s="119"/>
      <c r="GJ29" s="119"/>
      <c r="GK29" s="119"/>
      <c r="GL29" s="119"/>
      <c r="GM29" s="119"/>
      <c r="GN29" s="119"/>
      <c r="GO29" s="120"/>
      <c r="GP29" s="121"/>
      <c r="GQ29" s="122"/>
      <c r="GR29" s="123"/>
      <c r="GS29" s="124"/>
      <c r="GT29" s="178"/>
      <c r="GU29" s="178" t="str">
        <f>IFERROR(IF(INDEX(Results!O:O,MATCH($FQ29,Results!$B:$B,0),1)=0,"",INDEX(Results!O:O,MATCH($FQ29,Results!$B:$B,0),1)),"")</f>
        <v/>
      </c>
      <c r="GW29">
        <f>GW26</f>
        <v>7</v>
      </c>
      <c r="GX29">
        <f>GX26+1</f>
        <v>7</v>
      </c>
      <c r="GY29" t="str">
        <f t="shared" ref="GY29" si="61">GW29&amp;GX29</f>
        <v>77</v>
      </c>
      <c r="HA29" s="180" t="str">
        <f>IFERROR(INDEX(Results!P:P,MATCH($GY29,Results!$B:$B,0),1),"")</f>
        <v/>
      </c>
      <c r="HB29" s="182" t="str">
        <f>IFERROR(INDEX(Results!Q:Q,MATCH($GY29,Results!$B:$B,0),1),"")</f>
        <v/>
      </c>
      <c r="HC29" s="183"/>
      <c r="HD29" s="186" t="str">
        <f>IFERROR(INDEX(Results!S:S,MATCH($GY29,Results!$B:$B,0),1),"")</f>
        <v/>
      </c>
      <c r="HE29" s="118"/>
      <c r="HF29" s="119"/>
      <c r="HG29" s="119"/>
      <c r="HH29" s="119"/>
      <c r="HI29" s="119"/>
      <c r="HJ29" s="119"/>
      <c r="HK29" s="119"/>
      <c r="HL29" s="119"/>
      <c r="HM29" s="119"/>
      <c r="HN29" s="119"/>
      <c r="HO29" s="119"/>
      <c r="HP29" s="119"/>
      <c r="HQ29" s="119"/>
      <c r="HR29" s="119"/>
      <c r="HS29" s="119"/>
      <c r="HT29" s="119"/>
      <c r="HU29" s="119"/>
      <c r="HV29" s="119"/>
      <c r="HW29" s="120"/>
      <c r="HX29" s="121"/>
      <c r="HY29" s="122"/>
      <c r="HZ29" s="123"/>
      <c r="IA29" s="124"/>
      <c r="IB29" s="178"/>
      <c r="IC29" s="178" t="str">
        <f>IFERROR(IF(INDEX(Results!O:O,MATCH($GY29,Results!$B:$B,0),1)=0,"",INDEX(Results!O:O,MATCH($GY29,Results!$B:$B,0),1)),"")</f>
        <v/>
      </c>
      <c r="IE29">
        <f>IE26</f>
        <v>8</v>
      </c>
      <c r="IF29">
        <f>IF26+1</f>
        <v>7</v>
      </c>
      <c r="IG29" t="str">
        <f t="shared" ref="IG29" si="62">IE29&amp;IF29</f>
        <v>87</v>
      </c>
      <c r="II29" s="180" t="str">
        <f>IFERROR(INDEX(Results!P:P,MATCH($IG29,Results!$B:$B,0),1),"")</f>
        <v/>
      </c>
      <c r="IJ29" s="182" t="str">
        <f>IFERROR(INDEX(Results!Q:Q,MATCH($IG29,Results!$B:$B,0),1),"")</f>
        <v/>
      </c>
      <c r="IK29" s="183"/>
      <c r="IL29" s="186" t="str">
        <f>IFERROR(INDEX(Results!S:S,MATCH($IG29,Results!$B:$B,0),1),"")</f>
        <v/>
      </c>
      <c r="IM29" s="118"/>
      <c r="IN29" s="119"/>
      <c r="IO29" s="119"/>
      <c r="IP29" s="119"/>
      <c r="IQ29" s="119"/>
      <c r="IR29" s="119"/>
      <c r="IS29" s="119"/>
      <c r="IT29" s="119"/>
      <c r="IU29" s="119"/>
      <c r="IV29" s="119"/>
      <c r="IW29" s="119"/>
      <c r="IX29" s="119"/>
      <c r="IY29" s="119"/>
      <c r="IZ29" s="119"/>
      <c r="JA29" s="119"/>
      <c r="JB29" s="119"/>
      <c r="JC29" s="119"/>
      <c r="JD29" s="119"/>
      <c r="JE29" s="120"/>
      <c r="JF29" s="121"/>
      <c r="JG29" s="122"/>
      <c r="JH29" s="123"/>
      <c r="JI29" s="124"/>
      <c r="JJ29" s="178"/>
      <c r="JK29" s="178" t="str">
        <f>IFERROR(IF(INDEX(Results!O:O,MATCH($IG29,Results!$B:$B,0),1)=0,"",INDEX(Results!O:O,MATCH($IG29,Results!$B:$B,0),1)),"")</f>
        <v/>
      </c>
      <c r="JM29">
        <f>JM26</f>
        <v>9</v>
      </c>
      <c r="JN29">
        <f>JN26+1</f>
        <v>7</v>
      </c>
      <c r="JO29" t="str">
        <f t="shared" ref="JO29" si="63">JM29&amp;JN29</f>
        <v>97</v>
      </c>
      <c r="JQ29" s="180" t="str">
        <f>IFERROR(INDEX(Results!P:P,MATCH($JO29,Results!$B:$B,0),1),"")</f>
        <v/>
      </c>
      <c r="JR29" s="182" t="str">
        <f>IFERROR(INDEX(Results!Q:Q,MATCH($JO29,Results!$B:$B,0),1),"")</f>
        <v/>
      </c>
      <c r="JS29" s="183"/>
      <c r="JT29" s="186" t="str">
        <f>IFERROR(INDEX(Results!S:S,MATCH($JO29,Results!$B:$B,0),1),"")</f>
        <v/>
      </c>
      <c r="JU29" s="118"/>
      <c r="JV29" s="119"/>
      <c r="JW29" s="119"/>
      <c r="JX29" s="119"/>
      <c r="JY29" s="119"/>
      <c r="JZ29" s="119"/>
      <c r="KA29" s="119"/>
      <c r="KB29" s="119"/>
      <c r="KC29" s="119"/>
      <c r="KD29" s="119"/>
      <c r="KE29" s="119"/>
      <c r="KF29" s="119"/>
      <c r="KG29" s="119"/>
      <c r="KH29" s="119"/>
      <c r="KI29" s="119"/>
      <c r="KJ29" s="119"/>
      <c r="KK29" s="119"/>
      <c r="KL29" s="119"/>
      <c r="KM29" s="120"/>
      <c r="KN29" s="121"/>
      <c r="KO29" s="122"/>
      <c r="KP29" s="123"/>
      <c r="KQ29" s="124"/>
      <c r="KR29" s="178"/>
      <c r="KS29" s="178" t="str">
        <f>IFERROR(IF(INDEX(Results!O:O,MATCH($JO29,Results!$B:$B,0),1)=0,"",INDEX(Results!O:O,MATCH($JO29,Results!$B:$B,0),1)),"")</f>
        <v/>
      </c>
      <c r="KU29">
        <f>KU26</f>
        <v>10</v>
      </c>
      <c r="KV29">
        <f>KV26+1</f>
        <v>7</v>
      </c>
      <c r="KW29" t="str">
        <f t="shared" ref="KW29" si="64">KU29&amp;KV29</f>
        <v>107</v>
      </c>
      <c r="KY29" s="188">
        <f>IFERROR(INDEX(Results!P:P,MATCH($KW29,Results!$B:$B,0),1),"")</f>
        <v>59</v>
      </c>
      <c r="KZ29" s="190" t="str">
        <f>IFERROR(INDEX(Results!Q:Q,MATCH($KW29,Results!$B:$B,0),1),"")</f>
        <v>Ashlin Grimmond</v>
      </c>
      <c r="LA29" s="191"/>
      <c r="LB29" s="194" t="str">
        <f>IFERROR(INDEX(Results!S:S,MATCH($KW29,Results!$B:$B,0),1),"")</f>
        <v xml:space="preserve">Gumdale </v>
      </c>
      <c r="LC29" s="118"/>
      <c r="LD29" s="119"/>
      <c r="LE29" s="119"/>
      <c r="LF29" s="119"/>
      <c r="LG29" s="119"/>
      <c r="LH29" s="119"/>
      <c r="LI29" s="119"/>
      <c r="LJ29" s="119"/>
      <c r="LK29" s="119"/>
      <c r="LL29" s="119"/>
      <c r="LM29" s="119"/>
      <c r="LN29" s="119"/>
      <c r="LO29" s="119"/>
      <c r="LP29" s="119"/>
      <c r="LQ29" s="119"/>
      <c r="LR29" s="119"/>
      <c r="LS29" s="119"/>
      <c r="LT29" s="119"/>
      <c r="LU29" s="120"/>
      <c r="LV29" s="121"/>
      <c r="LW29" s="122"/>
      <c r="LX29" s="123"/>
      <c r="LY29" s="124"/>
      <c r="LZ29" s="178"/>
      <c r="MA29" s="178" t="str">
        <f>IFERROR(IF(INDEX(Results!O:O,MATCH($KW29,Results!$B:$B,0),1)=0,"",INDEX(Results!O:O,MATCH($KW29,Results!$B:$B,0),1)),"")</f>
        <v/>
      </c>
      <c r="MC29">
        <f>MC26</f>
        <v>11</v>
      </c>
      <c r="MD29">
        <f>MD26+1</f>
        <v>7</v>
      </c>
      <c r="ME29" t="str">
        <f t="shared" ref="ME29" si="65">MC29&amp;MD29</f>
        <v>117</v>
      </c>
      <c r="MG29" s="180" t="str">
        <f>IFERROR(INDEX(Results!P:P,MATCH($ME29,Results!$B:$B,0),1),"")</f>
        <v/>
      </c>
      <c r="MH29" s="182" t="str">
        <f>IFERROR(INDEX(Results!Q:Q,MATCH($ME29,Results!$B:$B,0),1),"")</f>
        <v/>
      </c>
      <c r="MI29" s="183"/>
      <c r="MJ29" s="186" t="str">
        <f>IFERROR(INDEX(Results!S:S,MATCH($ME29,Results!$B:$B,0),1),"")</f>
        <v/>
      </c>
      <c r="MK29" s="118"/>
      <c r="ML29" s="119"/>
      <c r="MM29" s="119"/>
      <c r="MN29" s="119"/>
      <c r="MO29" s="119"/>
      <c r="MP29" s="119"/>
      <c r="MQ29" s="119"/>
      <c r="MR29" s="119"/>
      <c r="MS29" s="119"/>
      <c r="MT29" s="119"/>
      <c r="MU29" s="119"/>
      <c r="MV29" s="119"/>
      <c r="MW29" s="119"/>
      <c r="MX29" s="119"/>
      <c r="MY29" s="119"/>
      <c r="MZ29" s="119"/>
      <c r="NA29" s="119"/>
      <c r="NB29" s="119"/>
      <c r="NC29" s="120"/>
      <c r="ND29" s="121"/>
      <c r="NE29" s="122"/>
      <c r="NF29" s="123"/>
      <c r="NG29" s="124"/>
      <c r="NH29" s="178"/>
      <c r="NI29" s="178" t="str">
        <f>IFERROR(IF(INDEX(Results!O:O,MATCH($ME29,Results!$B:$B,0),1)=0,"",INDEX(Results!O:O,MATCH($ME29,Results!$B:$B,0),1)),"")</f>
        <v/>
      </c>
      <c r="NK29">
        <f>NK26</f>
        <v>12</v>
      </c>
      <c r="NL29">
        <f>NL26+1</f>
        <v>7</v>
      </c>
      <c r="NM29" t="str">
        <f t="shared" ref="NM29" si="66">NK29&amp;NL29</f>
        <v>127</v>
      </c>
      <c r="NO29" s="180">
        <f>IFERROR(INDEX(Results!P:P,MATCH($NM29,Results!$B:$B,0),1),"")</f>
        <v>22</v>
      </c>
      <c r="NP29" s="182" t="str">
        <f>IFERROR(INDEX(Results!Q:Q,MATCH($NM29,Results!$B:$B,0),1),"")</f>
        <v>Amity Broadbent</v>
      </c>
      <c r="NQ29" s="183"/>
      <c r="NR29" s="186" t="str">
        <f>IFERROR(INDEX(Results!S:S,MATCH($NM29,Results!$B:$B,0),1),"")</f>
        <v xml:space="preserve">Redlands </v>
      </c>
      <c r="NS29" s="118"/>
      <c r="NT29" s="119"/>
      <c r="NU29" s="119"/>
      <c r="NV29" s="119"/>
      <c r="NW29" s="119"/>
      <c r="NX29" s="119"/>
      <c r="NY29" s="119"/>
      <c r="NZ29" s="119"/>
      <c r="OA29" s="119"/>
      <c r="OB29" s="119"/>
      <c r="OC29" s="119"/>
      <c r="OD29" s="119"/>
      <c r="OE29" s="119"/>
      <c r="OF29" s="119"/>
      <c r="OG29" s="119"/>
      <c r="OH29" s="119"/>
      <c r="OI29" s="119"/>
      <c r="OJ29" s="119"/>
      <c r="OK29" s="120"/>
      <c r="OL29" s="121"/>
      <c r="OM29" s="122"/>
      <c r="ON29" s="123"/>
      <c r="OO29" s="124"/>
      <c r="OP29" s="178"/>
      <c r="OQ29" s="178" t="str">
        <f>IFERROR(IF(INDEX(Results!O:O,MATCH($NM29,Results!$B:$B,0),1)=0,"",INDEX(Results!O:O,MATCH($NM29,Results!$B:$B,0),1)),"")</f>
        <v/>
      </c>
    </row>
    <row r="30" spans="1:407" ht="22.5" customHeight="1" x14ac:dyDescent="0.25">
      <c r="E30" s="213"/>
      <c r="F30" s="214"/>
      <c r="G30" s="215"/>
      <c r="H30" s="216"/>
      <c r="I30" s="118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20"/>
      <c r="AB30" s="121"/>
      <c r="AC30" s="122"/>
      <c r="AD30" s="123"/>
      <c r="AE30" s="124"/>
      <c r="AF30" s="212"/>
      <c r="AG30" s="212"/>
      <c r="AM30" s="213"/>
      <c r="AN30" s="214"/>
      <c r="AO30" s="215"/>
      <c r="AP30" s="216"/>
      <c r="AQ30" s="118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20"/>
      <c r="BJ30" s="121"/>
      <c r="BK30" s="122"/>
      <c r="BL30" s="123"/>
      <c r="BM30" s="124"/>
      <c r="BN30" s="212"/>
      <c r="BO30" s="212"/>
      <c r="BU30" s="213"/>
      <c r="BV30" s="214"/>
      <c r="BW30" s="215"/>
      <c r="BX30" s="216"/>
      <c r="BY30" s="118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20"/>
      <c r="CR30" s="121"/>
      <c r="CS30" s="122"/>
      <c r="CT30" s="123"/>
      <c r="CU30" s="124"/>
      <c r="CV30" s="212"/>
      <c r="CW30" s="212"/>
      <c r="DC30" s="213"/>
      <c r="DD30" s="214"/>
      <c r="DE30" s="215"/>
      <c r="DF30" s="216"/>
      <c r="DG30" s="118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19"/>
      <c r="DS30" s="119"/>
      <c r="DT30" s="119"/>
      <c r="DU30" s="119"/>
      <c r="DV30" s="119"/>
      <c r="DW30" s="119"/>
      <c r="DX30" s="119"/>
      <c r="DY30" s="120"/>
      <c r="DZ30" s="121"/>
      <c r="EA30" s="122"/>
      <c r="EB30" s="123"/>
      <c r="EC30" s="124"/>
      <c r="ED30" s="212"/>
      <c r="EE30" s="212"/>
      <c r="EK30" s="213"/>
      <c r="EL30" s="214"/>
      <c r="EM30" s="215"/>
      <c r="EN30" s="216"/>
      <c r="EO30" s="118"/>
      <c r="EP30" s="119"/>
      <c r="EQ30" s="119"/>
      <c r="ER30" s="119"/>
      <c r="ES30" s="119"/>
      <c r="ET30" s="119"/>
      <c r="EU30" s="119"/>
      <c r="EV30" s="119"/>
      <c r="EW30" s="119"/>
      <c r="EX30" s="119"/>
      <c r="EY30" s="119"/>
      <c r="EZ30" s="119"/>
      <c r="FA30" s="119"/>
      <c r="FB30" s="119"/>
      <c r="FC30" s="119"/>
      <c r="FD30" s="119"/>
      <c r="FE30" s="119"/>
      <c r="FF30" s="119"/>
      <c r="FG30" s="120"/>
      <c r="FH30" s="121"/>
      <c r="FI30" s="122"/>
      <c r="FJ30" s="123"/>
      <c r="FK30" s="124"/>
      <c r="FL30" s="212"/>
      <c r="FM30" s="212"/>
      <c r="FS30" s="217"/>
      <c r="FT30" s="218"/>
      <c r="FU30" s="219"/>
      <c r="FV30" s="220"/>
      <c r="FW30" s="118"/>
      <c r="FX30" s="119"/>
      <c r="FY30" s="119"/>
      <c r="FZ30" s="119"/>
      <c r="GA30" s="119"/>
      <c r="GB30" s="119"/>
      <c r="GC30" s="119"/>
      <c r="GD30" s="119"/>
      <c r="GE30" s="119"/>
      <c r="GF30" s="119"/>
      <c r="GG30" s="119"/>
      <c r="GH30" s="119"/>
      <c r="GI30" s="119"/>
      <c r="GJ30" s="119"/>
      <c r="GK30" s="119"/>
      <c r="GL30" s="119"/>
      <c r="GM30" s="119"/>
      <c r="GN30" s="119"/>
      <c r="GO30" s="120"/>
      <c r="GP30" s="121"/>
      <c r="GQ30" s="122"/>
      <c r="GR30" s="123"/>
      <c r="GS30" s="124"/>
      <c r="GT30" s="212"/>
      <c r="GU30" s="212"/>
      <c r="HA30" s="213"/>
      <c r="HB30" s="214"/>
      <c r="HC30" s="215"/>
      <c r="HD30" s="216"/>
      <c r="HE30" s="118"/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  <c r="HW30" s="120"/>
      <c r="HX30" s="121"/>
      <c r="HY30" s="122"/>
      <c r="HZ30" s="123"/>
      <c r="IA30" s="124"/>
      <c r="IB30" s="212"/>
      <c r="IC30" s="212"/>
      <c r="II30" s="213"/>
      <c r="IJ30" s="214"/>
      <c r="IK30" s="215"/>
      <c r="IL30" s="216"/>
      <c r="IM30" s="118"/>
      <c r="IN30" s="119"/>
      <c r="IO30" s="119"/>
      <c r="IP30" s="119"/>
      <c r="IQ30" s="119"/>
      <c r="IR30" s="119"/>
      <c r="IS30" s="119"/>
      <c r="IT30" s="119"/>
      <c r="IU30" s="119"/>
      <c r="IV30" s="119"/>
      <c r="IW30" s="119"/>
      <c r="IX30" s="119"/>
      <c r="IY30" s="119"/>
      <c r="IZ30" s="119"/>
      <c r="JA30" s="119"/>
      <c r="JB30" s="119"/>
      <c r="JC30" s="119"/>
      <c r="JD30" s="119"/>
      <c r="JE30" s="120"/>
      <c r="JF30" s="121"/>
      <c r="JG30" s="122"/>
      <c r="JH30" s="123"/>
      <c r="JI30" s="124"/>
      <c r="JJ30" s="212"/>
      <c r="JK30" s="212"/>
      <c r="JQ30" s="213"/>
      <c r="JR30" s="214"/>
      <c r="JS30" s="215"/>
      <c r="JT30" s="216"/>
      <c r="JU30" s="118"/>
      <c r="JV30" s="119"/>
      <c r="JW30" s="119"/>
      <c r="JX30" s="119"/>
      <c r="JY30" s="119"/>
      <c r="JZ30" s="119"/>
      <c r="KA30" s="119"/>
      <c r="KB30" s="119"/>
      <c r="KC30" s="119"/>
      <c r="KD30" s="119"/>
      <c r="KE30" s="119"/>
      <c r="KF30" s="119"/>
      <c r="KG30" s="119"/>
      <c r="KH30" s="119"/>
      <c r="KI30" s="119"/>
      <c r="KJ30" s="119"/>
      <c r="KK30" s="119"/>
      <c r="KL30" s="119"/>
      <c r="KM30" s="120"/>
      <c r="KN30" s="121"/>
      <c r="KO30" s="122"/>
      <c r="KP30" s="123"/>
      <c r="KQ30" s="124"/>
      <c r="KR30" s="212"/>
      <c r="KS30" s="212"/>
      <c r="KY30" s="217"/>
      <c r="KZ30" s="218"/>
      <c r="LA30" s="219"/>
      <c r="LB30" s="220"/>
      <c r="LC30" s="118"/>
      <c r="LD30" s="119"/>
      <c r="LE30" s="119"/>
      <c r="LF30" s="119"/>
      <c r="LG30" s="119"/>
      <c r="LH30" s="119"/>
      <c r="LI30" s="119"/>
      <c r="LJ30" s="119"/>
      <c r="LK30" s="119"/>
      <c r="LL30" s="119"/>
      <c r="LM30" s="119"/>
      <c r="LN30" s="119"/>
      <c r="LO30" s="119"/>
      <c r="LP30" s="119"/>
      <c r="LQ30" s="119"/>
      <c r="LR30" s="119"/>
      <c r="LS30" s="119"/>
      <c r="LT30" s="119"/>
      <c r="LU30" s="120"/>
      <c r="LV30" s="121"/>
      <c r="LW30" s="122"/>
      <c r="LX30" s="123"/>
      <c r="LY30" s="124"/>
      <c r="LZ30" s="212"/>
      <c r="MA30" s="212"/>
      <c r="MG30" s="213"/>
      <c r="MH30" s="214"/>
      <c r="MI30" s="215"/>
      <c r="MJ30" s="216"/>
      <c r="MK30" s="118"/>
      <c r="ML30" s="119"/>
      <c r="MM30" s="119"/>
      <c r="MN30" s="119"/>
      <c r="MO30" s="119"/>
      <c r="MP30" s="119"/>
      <c r="MQ30" s="119"/>
      <c r="MR30" s="119"/>
      <c r="MS30" s="119"/>
      <c r="MT30" s="119"/>
      <c r="MU30" s="119"/>
      <c r="MV30" s="119"/>
      <c r="MW30" s="119"/>
      <c r="MX30" s="119"/>
      <c r="MY30" s="119"/>
      <c r="MZ30" s="119"/>
      <c r="NA30" s="119"/>
      <c r="NB30" s="119"/>
      <c r="NC30" s="120"/>
      <c r="ND30" s="121"/>
      <c r="NE30" s="122"/>
      <c r="NF30" s="123"/>
      <c r="NG30" s="124"/>
      <c r="NH30" s="212"/>
      <c r="NI30" s="212"/>
      <c r="NO30" s="213"/>
      <c r="NP30" s="214"/>
      <c r="NQ30" s="215"/>
      <c r="NR30" s="216"/>
      <c r="NS30" s="118"/>
      <c r="NT30" s="119"/>
      <c r="NU30" s="119"/>
      <c r="NV30" s="119"/>
      <c r="NW30" s="119"/>
      <c r="NX30" s="119"/>
      <c r="NY30" s="119"/>
      <c r="NZ30" s="119"/>
      <c r="OA30" s="119"/>
      <c r="OB30" s="119"/>
      <c r="OC30" s="119"/>
      <c r="OD30" s="119"/>
      <c r="OE30" s="119"/>
      <c r="OF30" s="119"/>
      <c r="OG30" s="119"/>
      <c r="OH30" s="119"/>
      <c r="OI30" s="119"/>
      <c r="OJ30" s="119"/>
      <c r="OK30" s="120"/>
      <c r="OL30" s="121"/>
      <c r="OM30" s="122"/>
      <c r="ON30" s="123"/>
      <c r="OO30" s="124"/>
      <c r="OP30" s="212"/>
      <c r="OQ30" s="212"/>
    </row>
    <row r="31" spans="1:407" ht="22.5" customHeight="1" x14ac:dyDescent="0.25">
      <c r="E31" s="181"/>
      <c r="F31" s="184"/>
      <c r="G31" s="185"/>
      <c r="H31" s="187"/>
      <c r="I31" s="118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20"/>
      <c r="AB31" s="121"/>
      <c r="AC31" s="122"/>
      <c r="AD31" s="123"/>
      <c r="AE31" s="124"/>
      <c r="AF31" s="179"/>
      <c r="AG31" s="179"/>
      <c r="AM31" s="181"/>
      <c r="AN31" s="184"/>
      <c r="AO31" s="185"/>
      <c r="AP31" s="187"/>
      <c r="AQ31" s="118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20"/>
      <c r="BJ31" s="121"/>
      <c r="BK31" s="122"/>
      <c r="BL31" s="123"/>
      <c r="BM31" s="124"/>
      <c r="BN31" s="179"/>
      <c r="BO31" s="179"/>
      <c r="BU31" s="181" t="str">
        <f>IFERROR(INDEX(Results!P:P,MATCH($BS31,Results!$A:$A,0),1),"")</f>
        <v/>
      </c>
      <c r="BV31" s="184" t="str">
        <f>IFERROR(INDEX(Results!Q:Q,MATCH($BS31,Results!$A:$A,0),1),"")</f>
        <v/>
      </c>
      <c r="BW31" s="185"/>
      <c r="BX31" s="187" t="str">
        <f>IFERROR(INDEX(Results!S:S,MATCH($BS31,Results!$A:$A,0),1),"")</f>
        <v/>
      </c>
      <c r="BY31" s="118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20"/>
      <c r="CR31" s="121"/>
      <c r="CS31" s="122"/>
      <c r="CT31" s="123"/>
      <c r="CU31" s="124"/>
      <c r="CV31" s="179"/>
      <c r="CW31" s="179" t="str">
        <f>IFERROR(IF(INDEX(Results!O:O,MATCH($BS31,Results!$A:$A,0),1)=0,"",INDEX(Results!O:O,MATCH($BS31,Results!$A:$A,0),1)),"")</f>
        <v/>
      </c>
      <c r="DC31" s="181" t="str">
        <f>IFERROR(INDEX(Results!P:P,MATCH($DA31,Results!$A:$A,0),1),"")</f>
        <v/>
      </c>
      <c r="DD31" s="184" t="str">
        <f>IFERROR(INDEX(Results!Q:Q,MATCH($DA31,Results!$A:$A,0),1),"")</f>
        <v/>
      </c>
      <c r="DE31" s="185"/>
      <c r="DF31" s="187" t="str">
        <f>IFERROR(INDEX(Results!S:S,MATCH($DA31,Results!$A:$A,0),1),"")</f>
        <v/>
      </c>
      <c r="DG31" s="118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19"/>
      <c r="DS31" s="119"/>
      <c r="DT31" s="119"/>
      <c r="DU31" s="119"/>
      <c r="DV31" s="119"/>
      <c r="DW31" s="119"/>
      <c r="DX31" s="119"/>
      <c r="DY31" s="120"/>
      <c r="DZ31" s="121"/>
      <c r="EA31" s="122"/>
      <c r="EB31" s="123"/>
      <c r="EC31" s="124"/>
      <c r="ED31" s="179"/>
      <c r="EE31" s="179" t="str">
        <f>IFERROR(IF(INDEX(Results!O:O,MATCH($DA31,Results!$A:$A,0),1)=0,"",INDEX(Results!O:O,MATCH($DA31,Results!$A:$A,0),1)),"")</f>
        <v/>
      </c>
      <c r="EK31" s="181" t="str">
        <f>IFERROR(INDEX(Results!P:P,MATCH($EI31,Results!$A:$A,0),1),"")</f>
        <v/>
      </c>
      <c r="EL31" s="184" t="str">
        <f>IFERROR(INDEX(Results!Q:Q,MATCH($EI31,Results!$A:$A,0),1),"")</f>
        <v/>
      </c>
      <c r="EM31" s="185"/>
      <c r="EN31" s="187" t="str">
        <f>IFERROR(INDEX(Results!S:S,MATCH($EI31,Results!$A:$A,0),1),"")</f>
        <v/>
      </c>
      <c r="EO31" s="118"/>
      <c r="EP31" s="119"/>
      <c r="EQ31" s="119"/>
      <c r="ER31" s="119"/>
      <c r="ES31" s="119"/>
      <c r="ET31" s="119"/>
      <c r="EU31" s="119"/>
      <c r="EV31" s="119"/>
      <c r="EW31" s="119"/>
      <c r="EX31" s="119"/>
      <c r="EY31" s="119"/>
      <c r="EZ31" s="119"/>
      <c r="FA31" s="119"/>
      <c r="FB31" s="119"/>
      <c r="FC31" s="119"/>
      <c r="FD31" s="119"/>
      <c r="FE31" s="119"/>
      <c r="FF31" s="119"/>
      <c r="FG31" s="120"/>
      <c r="FH31" s="121"/>
      <c r="FI31" s="122"/>
      <c r="FJ31" s="123"/>
      <c r="FK31" s="124"/>
      <c r="FL31" s="179"/>
      <c r="FM31" s="179" t="str">
        <f>IFERROR(IF(INDEX(Results!O:O,MATCH($EI31,Results!$A:$A,0),1)=0,"",INDEX(Results!O:O,MATCH($EI31,Results!$A:$A,0),1)),"")</f>
        <v/>
      </c>
      <c r="FS31" s="189" t="str">
        <f>IFERROR(INDEX(Results!P:P,MATCH($FQ31,Results!$A:$A,0),1),"")</f>
        <v/>
      </c>
      <c r="FT31" s="192" t="str">
        <f>IFERROR(INDEX(Results!Q:Q,MATCH($FQ31,Results!$A:$A,0),1),"")</f>
        <v/>
      </c>
      <c r="FU31" s="193"/>
      <c r="FV31" s="195" t="str">
        <f>IFERROR(INDEX(Results!S:S,MATCH($FQ31,Results!$A:$A,0),1),"")</f>
        <v/>
      </c>
      <c r="FW31" s="118"/>
      <c r="FX31" s="119"/>
      <c r="FY31" s="119"/>
      <c r="FZ31" s="119"/>
      <c r="GA31" s="119"/>
      <c r="GB31" s="119"/>
      <c r="GC31" s="119"/>
      <c r="GD31" s="119"/>
      <c r="GE31" s="119"/>
      <c r="GF31" s="119"/>
      <c r="GG31" s="119"/>
      <c r="GH31" s="119"/>
      <c r="GI31" s="119"/>
      <c r="GJ31" s="119"/>
      <c r="GK31" s="119"/>
      <c r="GL31" s="119"/>
      <c r="GM31" s="119"/>
      <c r="GN31" s="119"/>
      <c r="GO31" s="120"/>
      <c r="GP31" s="121"/>
      <c r="GQ31" s="122"/>
      <c r="GR31" s="123"/>
      <c r="GS31" s="124"/>
      <c r="GT31" s="179"/>
      <c r="GU31" s="179" t="str">
        <f>IFERROR(IF(INDEX(Results!O:O,MATCH($FQ31,Results!$A:$A,0),1)=0,"",INDEX(Results!O:O,MATCH($FQ31,Results!$A:$A,0),1)),"")</f>
        <v/>
      </c>
      <c r="HA31" s="181" t="str">
        <f>IFERROR(INDEX(Results!P:P,MATCH($GY31,Results!$A:$A,0),1),"")</f>
        <v/>
      </c>
      <c r="HB31" s="184" t="str">
        <f>IFERROR(INDEX(Results!Q:Q,MATCH($GY31,Results!$A:$A,0),1),"")</f>
        <v/>
      </c>
      <c r="HC31" s="185"/>
      <c r="HD31" s="187" t="str">
        <f>IFERROR(INDEX(Results!S:S,MATCH($GY31,Results!$A:$A,0),1),"")</f>
        <v/>
      </c>
      <c r="HE31" s="118"/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  <c r="HW31" s="120"/>
      <c r="HX31" s="121"/>
      <c r="HY31" s="122"/>
      <c r="HZ31" s="123"/>
      <c r="IA31" s="124"/>
      <c r="IB31" s="179"/>
      <c r="IC31" s="179" t="str">
        <f>IFERROR(IF(INDEX(Results!O:O,MATCH($GY31,Results!$A:$A,0),1)=0,"",INDEX(Results!O:O,MATCH($GY31,Results!$A:$A,0),1)),"")</f>
        <v/>
      </c>
      <c r="II31" s="181" t="str">
        <f>IFERROR(INDEX(Results!P:P,MATCH($IG31,Results!$A:$A,0),1),"")</f>
        <v/>
      </c>
      <c r="IJ31" s="184" t="str">
        <f>IFERROR(INDEX(Results!Q:Q,MATCH($IG31,Results!$A:$A,0),1),"")</f>
        <v/>
      </c>
      <c r="IK31" s="185"/>
      <c r="IL31" s="187" t="str">
        <f>IFERROR(INDEX(Results!S:S,MATCH($IG31,Results!$A:$A,0),1),"")</f>
        <v/>
      </c>
      <c r="IM31" s="118"/>
      <c r="IN31" s="119"/>
      <c r="IO31" s="119"/>
      <c r="IP31" s="119"/>
      <c r="IQ31" s="119"/>
      <c r="IR31" s="119"/>
      <c r="IS31" s="119"/>
      <c r="IT31" s="119"/>
      <c r="IU31" s="119"/>
      <c r="IV31" s="119"/>
      <c r="IW31" s="119"/>
      <c r="IX31" s="119"/>
      <c r="IY31" s="119"/>
      <c r="IZ31" s="119"/>
      <c r="JA31" s="119"/>
      <c r="JB31" s="119"/>
      <c r="JC31" s="119"/>
      <c r="JD31" s="119"/>
      <c r="JE31" s="120"/>
      <c r="JF31" s="121"/>
      <c r="JG31" s="122"/>
      <c r="JH31" s="123"/>
      <c r="JI31" s="124"/>
      <c r="JJ31" s="179"/>
      <c r="JK31" s="179" t="str">
        <f>IFERROR(IF(INDEX(Results!O:O,MATCH($IG31,Results!$A:$A,0),1)=0,"",INDEX(Results!O:O,MATCH($IG31,Results!$A:$A,0),1)),"")</f>
        <v/>
      </c>
      <c r="JQ31" s="181" t="str">
        <f>IFERROR(INDEX(Results!P:P,MATCH($JO31,Results!$A:$A,0),1),"")</f>
        <v/>
      </c>
      <c r="JR31" s="184" t="str">
        <f>IFERROR(INDEX(Results!Q:Q,MATCH($JO31,Results!$A:$A,0),1),"")</f>
        <v/>
      </c>
      <c r="JS31" s="185"/>
      <c r="JT31" s="187" t="str">
        <f>IFERROR(INDEX(Results!S:S,MATCH($JO31,Results!$A:$A,0),1),"")</f>
        <v/>
      </c>
      <c r="JU31" s="118"/>
      <c r="JV31" s="119"/>
      <c r="JW31" s="119"/>
      <c r="JX31" s="119"/>
      <c r="JY31" s="119"/>
      <c r="JZ31" s="119"/>
      <c r="KA31" s="119"/>
      <c r="KB31" s="119"/>
      <c r="KC31" s="119"/>
      <c r="KD31" s="119"/>
      <c r="KE31" s="119"/>
      <c r="KF31" s="119"/>
      <c r="KG31" s="119"/>
      <c r="KH31" s="119"/>
      <c r="KI31" s="119"/>
      <c r="KJ31" s="119"/>
      <c r="KK31" s="119"/>
      <c r="KL31" s="119"/>
      <c r="KM31" s="120"/>
      <c r="KN31" s="121"/>
      <c r="KO31" s="122"/>
      <c r="KP31" s="123"/>
      <c r="KQ31" s="124"/>
      <c r="KR31" s="179"/>
      <c r="KS31" s="179" t="str">
        <f>IFERROR(IF(INDEX(Results!O:O,MATCH($JO31,Results!$A:$A,0),1)=0,"",INDEX(Results!O:O,MATCH($JO31,Results!$A:$A,0),1)),"")</f>
        <v/>
      </c>
      <c r="KY31" s="189" t="str">
        <f>IFERROR(INDEX(Results!P:P,MATCH($KW31,Results!$A:$A,0),1),"")</f>
        <v/>
      </c>
      <c r="KZ31" s="192" t="str">
        <f>IFERROR(INDEX(Results!Q:Q,MATCH($KW31,Results!$A:$A,0),1),"")</f>
        <v/>
      </c>
      <c r="LA31" s="193"/>
      <c r="LB31" s="195" t="str">
        <f>IFERROR(INDEX(Results!S:S,MATCH($KW31,Results!$A:$A,0),1),"")</f>
        <v/>
      </c>
      <c r="LC31" s="118"/>
      <c r="LD31" s="119"/>
      <c r="LE31" s="119"/>
      <c r="LF31" s="119"/>
      <c r="LG31" s="119"/>
      <c r="LH31" s="119"/>
      <c r="LI31" s="119"/>
      <c r="LJ31" s="119"/>
      <c r="LK31" s="119"/>
      <c r="LL31" s="119"/>
      <c r="LM31" s="119"/>
      <c r="LN31" s="119"/>
      <c r="LO31" s="119"/>
      <c r="LP31" s="119"/>
      <c r="LQ31" s="119"/>
      <c r="LR31" s="119"/>
      <c r="LS31" s="119"/>
      <c r="LT31" s="119"/>
      <c r="LU31" s="120"/>
      <c r="LV31" s="121"/>
      <c r="LW31" s="122"/>
      <c r="LX31" s="123"/>
      <c r="LY31" s="124"/>
      <c r="LZ31" s="179"/>
      <c r="MA31" s="179" t="str">
        <f>IFERROR(IF(INDEX(Results!O:O,MATCH($KW31,Results!$A:$A,0),1)=0,"",INDEX(Results!O:O,MATCH($KW31,Results!$A:$A,0),1)),"")</f>
        <v/>
      </c>
      <c r="MG31" s="181" t="str">
        <f>IFERROR(INDEX(Results!P:P,MATCH($ME31,Results!$A:$A,0),1),"")</f>
        <v/>
      </c>
      <c r="MH31" s="184" t="str">
        <f>IFERROR(INDEX(Results!Q:Q,MATCH($ME31,Results!$A:$A,0),1),"")</f>
        <v/>
      </c>
      <c r="MI31" s="185"/>
      <c r="MJ31" s="187" t="str">
        <f>IFERROR(INDEX(Results!S:S,MATCH($ME31,Results!$A:$A,0),1),"")</f>
        <v/>
      </c>
      <c r="MK31" s="118"/>
      <c r="ML31" s="119"/>
      <c r="MM31" s="119"/>
      <c r="MN31" s="119"/>
      <c r="MO31" s="119"/>
      <c r="MP31" s="119"/>
      <c r="MQ31" s="119"/>
      <c r="MR31" s="119"/>
      <c r="MS31" s="119"/>
      <c r="MT31" s="119"/>
      <c r="MU31" s="119"/>
      <c r="MV31" s="119"/>
      <c r="MW31" s="119"/>
      <c r="MX31" s="119"/>
      <c r="MY31" s="119"/>
      <c r="MZ31" s="119"/>
      <c r="NA31" s="119"/>
      <c r="NB31" s="119"/>
      <c r="NC31" s="120"/>
      <c r="ND31" s="121"/>
      <c r="NE31" s="122"/>
      <c r="NF31" s="123"/>
      <c r="NG31" s="124"/>
      <c r="NH31" s="179"/>
      <c r="NI31" s="179" t="str">
        <f>IFERROR(IF(INDEX(Results!O:O,MATCH($ME31,Results!$A:$A,0),1)=0,"",INDEX(Results!O:O,MATCH($ME31,Results!$A:$A,0),1)),"")</f>
        <v/>
      </c>
      <c r="NO31" s="181" t="str">
        <f>IFERROR(INDEX(Results!P:P,MATCH($NM31,Results!$A:$A,0),1),"")</f>
        <v/>
      </c>
      <c r="NP31" s="184" t="str">
        <f>IFERROR(INDEX(Results!Q:Q,MATCH($NM31,Results!$A:$A,0),1),"")</f>
        <v/>
      </c>
      <c r="NQ31" s="185"/>
      <c r="NR31" s="187" t="str">
        <f>IFERROR(INDEX(Results!S:S,MATCH($NM31,Results!$A:$A,0),1),"")</f>
        <v/>
      </c>
      <c r="NS31" s="118"/>
      <c r="NT31" s="119"/>
      <c r="NU31" s="119"/>
      <c r="NV31" s="119"/>
      <c r="NW31" s="119"/>
      <c r="NX31" s="119"/>
      <c r="NY31" s="119"/>
      <c r="NZ31" s="119"/>
      <c r="OA31" s="119"/>
      <c r="OB31" s="119"/>
      <c r="OC31" s="119"/>
      <c r="OD31" s="119"/>
      <c r="OE31" s="119"/>
      <c r="OF31" s="119"/>
      <c r="OG31" s="119"/>
      <c r="OH31" s="119"/>
      <c r="OI31" s="119"/>
      <c r="OJ31" s="119"/>
      <c r="OK31" s="120"/>
      <c r="OL31" s="121"/>
      <c r="OM31" s="122"/>
      <c r="ON31" s="123"/>
      <c r="OO31" s="124"/>
      <c r="OP31" s="179"/>
      <c r="OQ31" s="179" t="str">
        <f>IFERROR(IF(INDEX(Results!O:O,MATCH($NM31,Results!$A:$A,0),1)=0,"",INDEX(Results!O:O,MATCH($NM31,Results!$A:$A,0),1)),"")</f>
        <v/>
      </c>
    </row>
    <row r="32" spans="1:407" ht="22.5" customHeight="1" x14ac:dyDescent="0.25">
      <c r="A32">
        <f>A29</f>
        <v>1</v>
      </c>
      <c r="B32">
        <f>B29+1</f>
        <v>8</v>
      </c>
      <c r="C32" t="str">
        <f t="shared" si="0"/>
        <v>18</v>
      </c>
      <c r="E32" s="180" t="str">
        <f>IFERROR(INDEX(Results!P:P,MATCH($C32,Results!$B:$B,0),1),"")</f>
        <v/>
      </c>
      <c r="F32" s="182" t="str">
        <f>IFERROR(INDEX(Results!Q:Q,MATCH($C32,Results!$B:$B,0),1),"")</f>
        <v/>
      </c>
      <c r="G32" s="183"/>
      <c r="H32" s="186" t="str">
        <f>IFERROR(INDEX(Results!S:S,MATCH($C32,Results!$B:$B,0),1),"")</f>
        <v/>
      </c>
      <c r="I32" s="118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20"/>
      <c r="AB32" s="121"/>
      <c r="AC32" s="122"/>
      <c r="AD32" s="123"/>
      <c r="AE32" s="124"/>
      <c r="AF32" s="178"/>
      <c r="AG32" s="178" t="str">
        <f>IFERROR(IF(INDEX(Results!O:O,MATCH($C32,Results!$B:$B,0),1)=0,"",INDEX(Results!O:O,MATCH($C32,Results!$B:$B,0),1)),"")</f>
        <v/>
      </c>
      <c r="AI32">
        <f>AI29</f>
        <v>2</v>
      </c>
      <c r="AJ32">
        <f>AJ29+1</f>
        <v>8</v>
      </c>
      <c r="AK32" t="str">
        <f t="shared" ref="AK32" si="67">AI32&amp;AJ32</f>
        <v>28</v>
      </c>
      <c r="AM32" s="180" t="str">
        <f>IFERROR(INDEX(Results!P:P,MATCH($AK32,Results!$B:$B,0),1),"")</f>
        <v/>
      </c>
      <c r="AN32" s="182" t="str">
        <f>IFERROR(INDEX(Results!Q:Q,MATCH($AK32,Results!$B:$B,0),1),"")</f>
        <v/>
      </c>
      <c r="AO32" s="183"/>
      <c r="AP32" s="186" t="str">
        <f>IFERROR(INDEX(Results!S:S,MATCH($AK32,Results!$B:$B,0),1),"")</f>
        <v/>
      </c>
      <c r="AQ32" s="118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20"/>
      <c r="BJ32" s="121"/>
      <c r="BK32" s="122"/>
      <c r="BL32" s="123"/>
      <c r="BM32" s="124"/>
      <c r="BN32" s="178"/>
      <c r="BO32" s="178" t="str">
        <f>IFERROR(IF(INDEX(Results!O:O,MATCH($AK32,Results!$B:$B,0),1)=0,"",INDEX(Results!O:O,MATCH($AK32,Results!$B:$B,0),1)),"")</f>
        <v/>
      </c>
      <c r="BQ32">
        <f>BQ29</f>
        <v>3</v>
      </c>
      <c r="BR32">
        <f>BR29+1</f>
        <v>8</v>
      </c>
      <c r="BS32" t="str">
        <f t="shared" ref="BS32" si="68">BQ32&amp;BR32</f>
        <v>38</v>
      </c>
      <c r="BU32" s="180" t="str">
        <f>IFERROR(INDEX(Results!P:P,MATCH($BS32,Results!$B:$B,0),1),"")</f>
        <v/>
      </c>
      <c r="BV32" s="182" t="str">
        <f>IFERROR(INDEX(Results!Q:Q,MATCH($BS32,Results!$B:$B,0),1),"")</f>
        <v/>
      </c>
      <c r="BW32" s="183"/>
      <c r="BX32" s="186" t="str">
        <f>IFERROR(INDEX(Results!S:S,MATCH($BS32,Results!$B:$B,0),1),"")</f>
        <v/>
      </c>
      <c r="BY32" s="118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19"/>
      <c r="CO32" s="119"/>
      <c r="CP32" s="119"/>
      <c r="CQ32" s="120"/>
      <c r="CR32" s="121"/>
      <c r="CS32" s="122"/>
      <c r="CT32" s="123"/>
      <c r="CU32" s="124"/>
      <c r="CV32" s="178"/>
      <c r="CW32" s="178" t="str">
        <f>IFERROR(IF(INDEX(Results!O:O,MATCH($BS32,Results!$B:$B,0),1)=0,"",INDEX(Results!O:O,MATCH($BS32,Results!$B:$B,0),1)),"")</f>
        <v/>
      </c>
      <c r="CY32">
        <f>CY29</f>
        <v>4</v>
      </c>
      <c r="CZ32">
        <f>CZ29+1</f>
        <v>8</v>
      </c>
      <c r="DA32" t="str">
        <f t="shared" ref="DA32" si="69">CY32&amp;CZ32</f>
        <v>48</v>
      </c>
      <c r="DC32" s="180">
        <f>IFERROR(INDEX(Results!P:P,MATCH($DA32,Results!$B:$B,0),1),"")</f>
        <v>67</v>
      </c>
      <c r="DD32" s="182" t="str">
        <f>IFERROR(INDEX(Results!Q:Q,MATCH($DA32,Results!$B:$B,0),1),"")</f>
        <v>Elyse Moulynox</v>
      </c>
      <c r="DE32" s="183"/>
      <c r="DF32" s="186" t="str">
        <f>IFERROR(INDEX(Results!S:S,MATCH($DA32,Results!$B:$B,0),1),"")</f>
        <v>Jimboomba</v>
      </c>
      <c r="DG32" s="118"/>
      <c r="DH32" s="119"/>
      <c r="DI32" s="119"/>
      <c r="DJ32" s="119"/>
      <c r="DK32" s="119"/>
      <c r="DL32" s="119"/>
      <c r="DM32" s="119"/>
      <c r="DN32" s="119"/>
      <c r="DO32" s="119"/>
      <c r="DP32" s="119"/>
      <c r="DQ32" s="119"/>
      <c r="DR32" s="119"/>
      <c r="DS32" s="119"/>
      <c r="DT32" s="119"/>
      <c r="DU32" s="119"/>
      <c r="DV32" s="119"/>
      <c r="DW32" s="119"/>
      <c r="DX32" s="119"/>
      <c r="DY32" s="120"/>
      <c r="DZ32" s="121"/>
      <c r="EA32" s="122"/>
      <c r="EB32" s="123"/>
      <c r="EC32" s="124"/>
      <c r="ED32" s="178"/>
      <c r="EE32" s="178" t="str">
        <f>IFERROR(IF(INDEX(Results!O:O,MATCH($DA32,Results!$B:$B,0),1)=0,"",INDEX(Results!O:O,MATCH($DA32,Results!$B:$B,0),1)),"")</f>
        <v/>
      </c>
      <c r="EG32">
        <f>EG29</f>
        <v>5</v>
      </c>
      <c r="EH32">
        <f>EH29+1</f>
        <v>8</v>
      </c>
      <c r="EI32" t="str">
        <f t="shared" ref="EI32" si="70">EG32&amp;EH32</f>
        <v>58</v>
      </c>
      <c r="EK32" s="180">
        <f>IFERROR(INDEX(Results!P:P,MATCH($EI32,Results!$B:$B,0),1),"")</f>
        <v>54</v>
      </c>
      <c r="EL32" s="182" t="str">
        <f>IFERROR(INDEX(Results!Q:Q,MATCH($EI32,Results!$B:$B,0),1),"")</f>
        <v>Elesi Gallagher</v>
      </c>
      <c r="EM32" s="183"/>
      <c r="EN32" s="186" t="str">
        <f>IFERROR(INDEX(Results!S:S,MATCH($EI32,Results!$B:$B,0),1),"")</f>
        <v>Moggill</v>
      </c>
      <c r="EO32" s="118"/>
      <c r="EP32" s="119"/>
      <c r="EQ32" s="119"/>
      <c r="ER32" s="119"/>
      <c r="ES32" s="119"/>
      <c r="ET32" s="119"/>
      <c r="EU32" s="119"/>
      <c r="EV32" s="119"/>
      <c r="EW32" s="119"/>
      <c r="EX32" s="119"/>
      <c r="EY32" s="119"/>
      <c r="EZ32" s="119"/>
      <c r="FA32" s="119"/>
      <c r="FB32" s="119"/>
      <c r="FC32" s="119"/>
      <c r="FD32" s="119"/>
      <c r="FE32" s="119"/>
      <c r="FF32" s="119"/>
      <c r="FG32" s="120"/>
      <c r="FH32" s="121"/>
      <c r="FI32" s="122"/>
      <c r="FJ32" s="123"/>
      <c r="FK32" s="124"/>
      <c r="FL32" s="178"/>
      <c r="FM32" s="178" t="str">
        <f>IFERROR(IF(INDEX(Results!O:O,MATCH($EI32,Results!$B:$B,0),1)=0,"",INDEX(Results!O:O,MATCH($EI32,Results!$B:$B,0),1)),"")</f>
        <v/>
      </c>
      <c r="FO32">
        <f>FO29</f>
        <v>6</v>
      </c>
      <c r="FP32">
        <f>FP29+1</f>
        <v>8</v>
      </c>
      <c r="FQ32" t="str">
        <f t="shared" ref="FQ32" si="71">FO32&amp;FP32</f>
        <v>68</v>
      </c>
      <c r="FS32" s="180" t="str">
        <f>IFERROR(INDEX(Results!P:P,MATCH($FQ32,Results!$B:$B,0),1),"")</f>
        <v/>
      </c>
      <c r="FT32" s="182" t="str">
        <f>IFERROR(INDEX(Results!Q:Q,MATCH($FQ32,Results!$B:$B,0),1),"")</f>
        <v/>
      </c>
      <c r="FU32" s="183"/>
      <c r="FV32" s="186" t="str">
        <f>IFERROR(INDEX(Results!S:S,MATCH($FQ32,Results!$B:$B,0),1),"")</f>
        <v/>
      </c>
      <c r="FW32" s="118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  <c r="GJ32" s="119"/>
      <c r="GK32" s="119"/>
      <c r="GL32" s="119"/>
      <c r="GM32" s="119"/>
      <c r="GN32" s="119"/>
      <c r="GO32" s="120"/>
      <c r="GP32" s="121"/>
      <c r="GQ32" s="122"/>
      <c r="GR32" s="123"/>
      <c r="GS32" s="124"/>
      <c r="GT32" s="178"/>
      <c r="GU32" s="178" t="str">
        <f>IFERROR(IF(INDEX(Results!O:O,MATCH($FQ32,Results!$B:$B,0),1)=0,"",INDEX(Results!O:O,MATCH($FQ32,Results!$B:$B,0),1)),"")</f>
        <v/>
      </c>
      <c r="GW32">
        <f>GW29</f>
        <v>7</v>
      </c>
      <c r="GX32">
        <f>GX29+1</f>
        <v>8</v>
      </c>
      <c r="GY32" t="str">
        <f t="shared" ref="GY32" si="72">GW32&amp;GX32</f>
        <v>78</v>
      </c>
      <c r="HA32" s="180" t="str">
        <f>IFERROR(INDEX(Results!P:P,MATCH($GY32,Results!$B:$B,0),1),"")</f>
        <v/>
      </c>
      <c r="HB32" s="182" t="str">
        <f>IFERROR(INDEX(Results!Q:Q,MATCH($GY32,Results!$B:$B,0),1),"")</f>
        <v/>
      </c>
      <c r="HC32" s="183"/>
      <c r="HD32" s="186" t="str">
        <f>IFERROR(INDEX(Results!S:S,MATCH($GY32,Results!$B:$B,0),1),"")</f>
        <v/>
      </c>
      <c r="HE32" s="118"/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  <c r="HW32" s="120"/>
      <c r="HX32" s="121"/>
      <c r="HY32" s="122"/>
      <c r="HZ32" s="123"/>
      <c r="IA32" s="124"/>
      <c r="IB32" s="178"/>
      <c r="IC32" s="178" t="str">
        <f>IFERROR(IF(INDEX(Results!O:O,MATCH($GY32,Results!$B:$B,0),1)=0,"",INDEX(Results!O:O,MATCH($GY32,Results!$B:$B,0),1)),"")</f>
        <v/>
      </c>
      <c r="IE32">
        <f>IE29</f>
        <v>8</v>
      </c>
      <c r="IF32">
        <f>IF29+1</f>
        <v>8</v>
      </c>
      <c r="IG32" t="str">
        <f t="shared" ref="IG32" si="73">IE32&amp;IF32</f>
        <v>88</v>
      </c>
      <c r="II32" s="180" t="str">
        <f>IFERROR(INDEX(Results!P:P,MATCH($IG32,Results!$B:$B,0),1),"")</f>
        <v/>
      </c>
      <c r="IJ32" s="182" t="str">
        <f>IFERROR(INDEX(Results!Q:Q,MATCH($IG32,Results!$B:$B,0),1),"")</f>
        <v/>
      </c>
      <c r="IK32" s="183"/>
      <c r="IL32" s="186" t="str">
        <f>IFERROR(INDEX(Results!S:S,MATCH($IG32,Results!$B:$B,0),1),"")</f>
        <v/>
      </c>
      <c r="IM32" s="118"/>
      <c r="IN32" s="119"/>
      <c r="IO32" s="119"/>
      <c r="IP32" s="119"/>
      <c r="IQ32" s="119"/>
      <c r="IR32" s="119"/>
      <c r="IS32" s="119"/>
      <c r="IT32" s="119"/>
      <c r="IU32" s="119"/>
      <c r="IV32" s="119"/>
      <c r="IW32" s="119"/>
      <c r="IX32" s="119"/>
      <c r="IY32" s="119"/>
      <c r="IZ32" s="119"/>
      <c r="JA32" s="119"/>
      <c r="JB32" s="119"/>
      <c r="JC32" s="119"/>
      <c r="JD32" s="119"/>
      <c r="JE32" s="120"/>
      <c r="JF32" s="121"/>
      <c r="JG32" s="122"/>
      <c r="JH32" s="123"/>
      <c r="JI32" s="124"/>
      <c r="JJ32" s="178"/>
      <c r="JK32" s="178" t="str">
        <f>IFERROR(IF(INDEX(Results!O:O,MATCH($IG32,Results!$B:$B,0),1)=0,"",INDEX(Results!O:O,MATCH($IG32,Results!$B:$B,0),1)),"")</f>
        <v/>
      </c>
      <c r="JM32">
        <f>JM29</f>
        <v>9</v>
      </c>
      <c r="JN32">
        <f>JN29+1</f>
        <v>8</v>
      </c>
      <c r="JO32" t="str">
        <f t="shared" ref="JO32" si="74">JM32&amp;JN32</f>
        <v>98</v>
      </c>
      <c r="JQ32" s="180" t="str">
        <f>IFERROR(INDEX(Results!P:P,MATCH($JO32,Results!$B:$B,0),1),"")</f>
        <v/>
      </c>
      <c r="JR32" s="182" t="str">
        <f>IFERROR(INDEX(Results!Q:Q,MATCH($JO32,Results!$B:$B,0),1),"")</f>
        <v/>
      </c>
      <c r="JS32" s="183"/>
      <c r="JT32" s="186" t="str">
        <f>IFERROR(INDEX(Results!S:S,MATCH($JO32,Results!$B:$B,0),1),"")</f>
        <v/>
      </c>
      <c r="JU32" s="118"/>
      <c r="JV32" s="119"/>
      <c r="JW32" s="119"/>
      <c r="JX32" s="119"/>
      <c r="JY32" s="119"/>
      <c r="JZ32" s="119"/>
      <c r="KA32" s="119"/>
      <c r="KB32" s="119"/>
      <c r="KC32" s="119"/>
      <c r="KD32" s="119"/>
      <c r="KE32" s="119"/>
      <c r="KF32" s="119"/>
      <c r="KG32" s="119"/>
      <c r="KH32" s="119"/>
      <c r="KI32" s="119"/>
      <c r="KJ32" s="119"/>
      <c r="KK32" s="119"/>
      <c r="KL32" s="119"/>
      <c r="KM32" s="120"/>
      <c r="KN32" s="121"/>
      <c r="KO32" s="122"/>
      <c r="KP32" s="123"/>
      <c r="KQ32" s="124"/>
      <c r="KR32" s="178"/>
      <c r="KS32" s="178" t="str">
        <f>IFERROR(IF(INDEX(Results!O:O,MATCH($JO32,Results!$B:$B,0),1)=0,"",INDEX(Results!O:O,MATCH($JO32,Results!$B:$B,0),1)),"")</f>
        <v/>
      </c>
      <c r="KU32">
        <f>KU29</f>
        <v>10</v>
      </c>
      <c r="KV32">
        <f>KV29+1</f>
        <v>8</v>
      </c>
      <c r="KW32" t="str">
        <f t="shared" ref="KW32" si="75">KU32&amp;KV32</f>
        <v>108</v>
      </c>
      <c r="KY32" s="180">
        <f>IFERROR(INDEX(Results!P:P,MATCH($KW32,Results!$B:$B,0),1),"")</f>
        <v>18</v>
      </c>
      <c r="KZ32" s="182" t="str">
        <f>IFERROR(INDEX(Results!Q:Q,MATCH($KW32,Results!$B:$B,0),1),"")</f>
        <v>Amahlia Stevenson</v>
      </c>
      <c r="LA32" s="183"/>
      <c r="LB32" s="186" t="str">
        <f>IFERROR(INDEX(Results!S:S,MATCH($KW32,Results!$B:$B,0),1),"")</f>
        <v xml:space="preserve">Redlands </v>
      </c>
      <c r="LC32" s="118"/>
      <c r="LD32" s="119"/>
      <c r="LE32" s="119"/>
      <c r="LF32" s="119"/>
      <c r="LG32" s="119"/>
      <c r="LH32" s="119"/>
      <c r="LI32" s="119"/>
      <c r="LJ32" s="119"/>
      <c r="LK32" s="119"/>
      <c r="LL32" s="119"/>
      <c r="LM32" s="119"/>
      <c r="LN32" s="119"/>
      <c r="LO32" s="119"/>
      <c r="LP32" s="119"/>
      <c r="LQ32" s="119"/>
      <c r="LR32" s="119"/>
      <c r="LS32" s="119"/>
      <c r="LT32" s="119"/>
      <c r="LU32" s="120"/>
      <c r="LV32" s="121"/>
      <c r="LW32" s="122"/>
      <c r="LX32" s="123"/>
      <c r="LY32" s="124"/>
      <c r="LZ32" s="178"/>
      <c r="MA32" s="178" t="str">
        <f>IFERROR(IF(INDEX(Results!O:O,MATCH($KW32,Results!$B:$B,0),1)=0,"",INDEX(Results!O:O,MATCH($KW32,Results!$B:$B,0),1)),"")</f>
        <v/>
      </c>
      <c r="MC32">
        <f>MC29</f>
        <v>11</v>
      </c>
      <c r="MD32">
        <f>MD29+1</f>
        <v>8</v>
      </c>
      <c r="ME32" t="str">
        <f t="shared" ref="ME32" si="76">MC32&amp;MD32</f>
        <v>118</v>
      </c>
      <c r="MG32" s="180" t="str">
        <f>IFERROR(INDEX(Results!P:P,MATCH($ME32,Results!$B:$B,0),1),"")</f>
        <v/>
      </c>
      <c r="MH32" s="182" t="str">
        <f>IFERROR(INDEX(Results!Q:Q,MATCH($ME32,Results!$B:$B,0),1),"")</f>
        <v/>
      </c>
      <c r="MI32" s="183"/>
      <c r="MJ32" s="186" t="str">
        <f>IFERROR(INDEX(Results!S:S,MATCH($ME32,Results!$B:$B,0),1),"")</f>
        <v/>
      </c>
      <c r="MK32" s="118"/>
      <c r="ML32" s="119"/>
      <c r="MM32" s="119"/>
      <c r="MN32" s="119"/>
      <c r="MO32" s="119"/>
      <c r="MP32" s="119"/>
      <c r="MQ32" s="119"/>
      <c r="MR32" s="119"/>
      <c r="MS32" s="119"/>
      <c r="MT32" s="119"/>
      <c r="MU32" s="119"/>
      <c r="MV32" s="119"/>
      <c r="MW32" s="119"/>
      <c r="MX32" s="119"/>
      <c r="MY32" s="119"/>
      <c r="MZ32" s="119"/>
      <c r="NA32" s="119"/>
      <c r="NB32" s="119"/>
      <c r="NC32" s="120"/>
      <c r="ND32" s="121"/>
      <c r="NE32" s="122"/>
      <c r="NF32" s="123"/>
      <c r="NG32" s="124"/>
      <c r="NH32" s="178"/>
      <c r="NI32" s="178" t="str">
        <f>IFERROR(IF(INDEX(Results!O:O,MATCH($ME32,Results!$B:$B,0),1)=0,"",INDEX(Results!O:O,MATCH($ME32,Results!$B:$B,0),1)),"")</f>
        <v/>
      </c>
      <c r="NK32">
        <f>NK29</f>
        <v>12</v>
      </c>
      <c r="NL32">
        <f>NL29+1</f>
        <v>8</v>
      </c>
      <c r="NM32" t="str">
        <f t="shared" ref="NM32" si="77">NK32&amp;NL32</f>
        <v>128</v>
      </c>
      <c r="NO32" s="188">
        <f>IFERROR(INDEX(Results!P:P,MATCH($NM32,Results!$B:$B,0),1),"")</f>
        <v>91</v>
      </c>
      <c r="NP32" s="190" t="str">
        <f>IFERROR(INDEX(Results!Q:Q,MATCH($NM32,Results!$B:$B,0),1),"")</f>
        <v>Summer Broadbent</v>
      </c>
      <c r="NQ32" s="191"/>
      <c r="NR32" s="194" t="str">
        <f>IFERROR(INDEX(Results!S:S,MATCH($NM32,Results!$B:$B,0),1),"")</f>
        <v xml:space="preserve">Redlands </v>
      </c>
      <c r="NS32" s="118"/>
      <c r="NT32" s="119"/>
      <c r="NU32" s="119"/>
      <c r="NV32" s="119"/>
      <c r="NW32" s="119"/>
      <c r="NX32" s="119"/>
      <c r="NY32" s="119"/>
      <c r="NZ32" s="119"/>
      <c r="OA32" s="119"/>
      <c r="OB32" s="119"/>
      <c r="OC32" s="119"/>
      <c r="OD32" s="119"/>
      <c r="OE32" s="119"/>
      <c r="OF32" s="119"/>
      <c r="OG32" s="119"/>
      <c r="OH32" s="119"/>
      <c r="OI32" s="119"/>
      <c r="OJ32" s="119"/>
      <c r="OK32" s="120"/>
      <c r="OL32" s="121"/>
      <c r="OM32" s="122"/>
      <c r="ON32" s="123"/>
      <c r="OO32" s="124"/>
      <c r="OP32" s="178"/>
      <c r="OQ32" s="178" t="str">
        <f>IFERROR(IF(INDEX(Results!O:O,MATCH($NM32,Results!$B:$B,0),1)=0,"",INDEX(Results!O:O,MATCH($NM32,Results!$B:$B,0),1)),"")</f>
        <v/>
      </c>
    </row>
    <row r="33" spans="1:407" ht="22.5" customHeight="1" x14ac:dyDescent="0.25">
      <c r="E33" s="213"/>
      <c r="F33" s="214"/>
      <c r="G33" s="215"/>
      <c r="H33" s="216"/>
      <c r="I33" s="118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20"/>
      <c r="AB33" s="121"/>
      <c r="AC33" s="122"/>
      <c r="AD33" s="123"/>
      <c r="AE33" s="124"/>
      <c r="AF33" s="212"/>
      <c r="AG33" s="212"/>
      <c r="AM33" s="213"/>
      <c r="AN33" s="214"/>
      <c r="AO33" s="215"/>
      <c r="AP33" s="216"/>
      <c r="AQ33" s="118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20"/>
      <c r="BJ33" s="121"/>
      <c r="BK33" s="122"/>
      <c r="BL33" s="123"/>
      <c r="BM33" s="124"/>
      <c r="BN33" s="212"/>
      <c r="BO33" s="212"/>
      <c r="BU33" s="213"/>
      <c r="BV33" s="214"/>
      <c r="BW33" s="215"/>
      <c r="BX33" s="216"/>
      <c r="BY33" s="118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20"/>
      <c r="CR33" s="121"/>
      <c r="CS33" s="122"/>
      <c r="CT33" s="123"/>
      <c r="CU33" s="124"/>
      <c r="CV33" s="212"/>
      <c r="CW33" s="212"/>
      <c r="DC33" s="213"/>
      <c r="DD33" s="214"/>
      <c r="DE33" s="215"/>
      <c r="DF33" s="216"/>
      <c r="DG33" s="118"/>
      <c r="DH33" s="119"/>
      <c r="DI33" s="119"/>
      <c r="DJ33" s="119"/>
      <c r="DK33" s="119"/>
      <c r="DL33" s="119"/>
      <c r="DM33" s="119"/>
      <c r="DN33" s="119"/>
      <c r="DO33" s="119"/>
      <c r="DP33" s="119"/>
      <c r="DQ33" s="119"/>
      <c r="DR33" s="119"/>
      <c r="DS33" s="119"/>
      <c r="DT33" s="119"/>
      <c r="DU33" s="119"/>
      <c r="DV33" s="119"/>
      <c r="DW33" s="119"/>
      <c r="DX33" s="119"/>
      <c r="DY33" s="120"/>
      <c r="DZ33" s="121"/>
      <c r="EA33" s="122"/>
      <c r="EB33" s="123"/>
      <c r="EC33" s="124"/>
      <c r="ED33" s="212"/>
      <c r="EE33" s="212"/>
      <c r="EK33" s="213"/>
      <c r="EL33" s="214"/>
      <c r="EM33" s="215"/>
      <c r="EN33" s="216"/>
      <c r="EO33" s="118"/>
      <c r="EP33" s="119"/>
      <c r="EQ33" s="119"/>
      <c r="ER33" s="119"/>
      <c r="ES33" s="119"/>
      <c r="ET33" s="119"/>
      <c r="EU33" s="119"/>
      <c r="EV33" s="119"/>
      <c r="EW33" s="119"/>
      <c r="EX33" s="119"/>
      <c r="EY33" s="119"/>
      <c r="EZ33" s="119"/>
      <c r="FA33" s="119"/>
      <c r="FB33" s="119"/>
      <c r="FC33" s="119"/>
      <c r="FD33" s="119"/>
      <c r="FE33" s="119"/>
      <c r="FF33" s="119"/>
      <c r="FG33" s="120"/>
      <c r="FH33" s="121"/>
      <c r="FI33" s="122"/>
      <c r="FJ33" s="123"/>
      <c r="FK33" s="124"/>
      <c r="FL33" s="212"/>
      <c r="FM33" s="212"/>
      <c r="FS33" s="213"/>
      <c r="FT33" s="214"/>
      <c r="FU33" s="215"/>
      <c r="FV33" s="216"/>
      <c r="FW33" s="118"/>
      <c r="FX33" s="119"/>
      <c r="FY33" s="119"/>
      <c r="FZ33" s="119"/>
      <c r="GA33" s="119"/>
      <c r="GB33" s="119"/>
      <c r="GC33" s="119"/>
      <c r="GD33" s="119"/>
      <c r="GE33" s="119"/>
      <c r="GF33" s="119"/>
      <c r="GG33" s="119"/>
      <c r="GH33" s="119"/>
      <c r="GI33" s="119"/>
      <c r="GJ33" s="119"/>
      <c r="GK33" s="119"/>
      <c r="GL33" s="119"/>
      <c r="GM33" s="119"/>
      <c r="GN33" s="119"/>
      <c r="GO33" s="120"/>
      <c r="GP33" s="121"/>
      <c r="GQ33" s="122"/>
      <c r="GR33" s="123"/>
      <c r="GS33" s="124"/>
      <c r="GT33" s="212"/>
      <c r="GU33" s="212"/>
      <c r="HA33" s="213"/>
      <c r="HB33" s="214"/>
      <c r="HC33" s="215"/>
      <c r="HD33" s="216"/>
      <c r="HE33" s="118"/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  <c r="HW33" s="120"/>
      <c r="HX33" s="121"/>
      <c r="HY33" s="122"/>
      <c r="HZ33" s="123"/>
      <c r="IA33" s="124"/>
      <c r="IB33" s="212"/>
      <c r="IC33" s="212"/>
      <c r="II33" s="213"/>
      <c r="IJ33" s="214"/>
      <c r="IK33" s="215"/>
      <c r="IL33" s="216"/>
      <c r="IM33" s="118"/>
      <c r="IN33" s="119"/>
      <c r="IO33" s="119"/>
      <c r="IP33" s="119"/>
      <c r="IQ33" s="119"/>
      <c r="IR33" s="119"/>
      <c r="IS33" s="119"/>
      <c r="IT33" s="119"/>
      <c r="IU33" s="119"/>
      <c r="IV33" s="119"/>
      <c r="IW33" s="119"/>
      <c r="IX33" s="119"/>
      <c r="IY33" s="119"/>
      <c r="IZ33" s="119"/>
      <c r="JA33" s="119"/>
      <c r="JB33" s="119"/>
      <c r="JC33" s="119"/>
      <c r="JD33" s="119"/>
      <c r="JE33" s="120"/>
      <c r="JF33" s="121"/>
      <c r="JG33" s="122"/>
      <c r="JH33" s="123"/>
      <c r="JI33" s="124"/>
      <c r="JJ33" s="212"/>
      <c r="JK33" s="212"/>
      <c r="JQ33" s="213"/>
      <c r="JR33" s="214"/>
      <c r="JS33" s="215"/>
      <c r="JT33" s="216"/>
      <c r="JU33" s="118"/>
      <c r="JV33" s="119"/>
      <c r="JW33" s="119"/>
      <c r="JX33" s="119"/>
      <c r="JY33" s="119"/>
      <c r="JZ33" s="119"/>
      <c r="KA33" s="119"/>
      <c r="KB33" s="119"/>
      <c r="KC33" s="119"/>
      <c r="KD33" s="119"/>
      <c r="KE33" s="119"/>
      <c r="KF33" s="119"/>
      <c r="KG33" s="119"/>
      <c r="KH33" s="119"/>
      <c r="KI33" s="119"/>
      <c r="KJ33" s="119"/>
      <c r="KK33" s="119"/>
      <c r="KL33" s="119"/>
      <c r="KM33" s="120"/>
      <c r="KN33" s="121"/>
      <c r="KO33" s="122"/>
      <c r="KP33" s="123"/>
      <c r="KQ33" s="124"/>
      <c r="KR33" s="212"/>
      <c r="KS33" s="212"/>
      <c r="KY33" s="213"/>
      <c r="KZ33" s="214"/>
      <c r="LA33" s="215"/>
      <c r="LB33" s="216"/>
      <c r="LC33" s="118"/>
      <c r="LD33" s="119"/>
      <c r="LE33" s="119"/>
      <c r="LF33" s="119"/>
      <c r="LG33" s="119"/>
      <c r="LH33" s="119"/>
      <c r="LI33" s="119"/>
      <c r="LJ33" s="119"/>
      <c r="LK33" s="119"/>
      <c r="LL33" s="119"/>
      <c r="LM33" s="119"/>
      <c r="LN33" s="119"/>
      <c r="LO33" s="119"/>
      <c r="LP33" s="119"/>
      <c r="LQ33" s="119"/>
      <c r="LR33" s="119"/>
      <c r="LS33" s="119"/>
      <c r="LT33" s="119"/>
      <c r="LU33" s="120"/>
      <c r="LV33" s="121"/>
      <c r="LW33" s="122"/>
      <c r="LX33" s="123"/>
      <c r="LY33" s="124"/>
      <c r="LZ33" s="212"/>
      <c r="MA33" s="212"/>
      <c r="MG33" s="213"/>
      <c r="MH33" s="214"/>
      <c r="MI33" s="215"/>
      <c r="MJ33" s="216"/>
      <c r="MK33" s="118"/>
      <c r="ML33" s="119"/>
      <c r="MM33" s="119"/>
      <c r="MN33" s="119"/>
      <c r="MO33" s="119"/>
      <c r="MP33" s="119"/>
      <c r="MQ33" s="119"/>
      <c r="MR33" s="119"/>
      <c r="MS33" s="119"/>
      <c r="MT33" s="119"/>
      <c r="MU33" s="119"/>
      <c r="MV33" s="119"/>
      <c r="MW33" s="119"/>
      <c r="MX33" s="119"/>
      <c r="MY33" s="119"/>
      <c r="MZ33" s="119"/>
      <c r="NA33" s="119"/>
      <c r="NB33" s="119"/>
      <c r="NC33" s="120"/>
      <c r="ND33" s="121"/>
      <c r="NE33" s="122"/>
      <c r="NF33" s="123"/>
      <c r="NG33" s="124"/>
      <c r="NH33" s="212"/>
      <c r="NI33" s="212"/>
      <c r="NO33" s="217"/>
      <c r="NP33" s="218"/>
      <c r="NQ33" s="219"/>
      <c r="NR33" s="220"/>
      <c r="NS33" s="118"/>
      <c r="NT33" s="119"/>
      <c r="NU33" s="119"/>
      <c r="NV33" s="119"/>
      <c r="NW33" s="119"/>
      <c r="NX33" s="119"/>
      <c r="NY33" s="119"/>
      <c r="NZ33" s="119"/>
      <c r="OA33" s="119"/>
      <c r="OB33" s="119"/>
      <c r="OC33" s="119"/>
      <c r="OD33" s="119"/>
      <c r="OE33" s="119"/>
      <c r="OF33" s="119"/>
      <c r="OG33" s="119"/>
      <c r="OH33" s="119"/>
      <c r="OI33" s="119"/>
      <c r="OJ33" s="119"/>
      <c r="OK33" s="120"/>
      <c r="OL33" s="121"/>
      <c r="OM33" s="122"/>
      <c r="ON33" s="123"/>
      <c r="OO33" s="124"/>
      <c r="OP33" s="212"/>
      <c r="OQ33" s="212"/>
    </row>
    <row r="34" spans="1:407" ht="22.5" customHeight="1" x14ac:dyDescent="0.25">
      <c r="E34" s="181"/>
      <c r="F34" s="184"/>
      <c r="G34" s="185"/>
      <c r="H34" s="187"/>
      <c r="I34" s="118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20"/>
      <c r="AB34" s="121"/>
      <c r="AC34" s="122"/>
      <c r="AD34" s="123"/>
      <c r="AE34" s="124"/>
      <c r="AF34" s="179"/>
      <c r="AG34" s="179"/>
      <c r="AM34" s="181"/>
      <c r="AN34" s="184"/>
      <c r="AO34" s="185"/>
      <c r="AP34" s="187"/>
      <c r="AQ34" s="118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20"/>
      <c r="BJ34" s="121"/>
      <c r="BK34" s="122"/>
      <c r="BL34" s="123"/>
      <c r="BM34" s="124"/>
      <c r="BN34" s="179"/>
      <c r="BO34" s="179"/>
      <c r="BU34" s="181" t="str">
        <f>IFERROR(INDEX(Results!P:P,MATCH($BS34,Results!$A:$A,0),1),"")</f>
        <v/>
      </c>
      <c r="BV34" s="184" t="str">
        <f>IFERROR(INDEX(Results!Q:Q,MATCH($BS34,Results!$A:$A,0),1),"")</f>
        <v/>
      </c>
      <c r="BW34" s="185"/>
      <c r="BX34" s="187" t="str">
        <f>IFERROR(INDEX(Results!S:S,MATCH($BS34,Results!$A:$A,0),1),"")</f>
        <v/>
      </c>
      <c r="BY34" s="118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19"/>
      <c r="CO34" s="119"/>
      <c r="CP34" s="119"/>
      <c r="CQ34" s="120"/>
      <c r="CR34" s="121"/>
      <c r="CS34" s="122"/>
      <c r="CT34" s="123"/>
      <c r="CU34" s="124"/>
      <c r="CV34" s="179"/>
      <c r="CW34" s="179" t="str">
        <f>IFERROR(IF(INDEX(Results!O:O,MATCH($BS34,Results!$A:$A,0),1)=0,"",INDEX(Results!O:O,MATCH($BS34,Results!$A:$A,0),1)),"")</f>
        <v/>
      </c>
      <c r="DC34" s="181" t="str">
        <f>IFERROR(INDEX(Results!P:P,MATCH($DA34,Results!$A:$A,0),1),"")</f>
        <v/>
      </c>
      <c r="DD34" s="184" t="str">
        <f>IFERROR(INDEX(Results!Q:Q,MATCH($DA34,Results!$A:$A,0),1),"")</f>
        <v/>
      </c>
      <c r="DE34" s="185"/>
      <c r="DF34" s="187" t="str">
        <f>IFERROR(INDEX(Results!S:S,MATCH($DA34,Results!$A:$A,0),1),"")</f>
        <v/>
      </c>
      <c r="DG34" s="118"/>
      <c r="DH34" s="119"/>
      <c r="DI34" s="119"/>
      <c r="DJ34" s="119"/>
      <c r="DK34" s="119"/>
      <c r="DL34" s="119"/>
      <c r="DM34" s="119"/>
      <c r="DN34" s="119"/>
      <c r="DO34" s="119"/>
      <c r="DP34" s="119"/>
      <c r="DQ34" s="119"/>
      <c r="DR34" s="119"/>
      <c r="DS34" s="119"/>
      <c r="DT34" s="119"/>
      <c r="DU34" s="119"/>
      <c r="DV34" s="119"/>
      <c r="DW34" s="119"/>
      <c r="DX34" s="119"/>
      <c r="DY34" s="120"/>
      <c r="DZ34" s="121"/>
      <c r="EA34" s="122"/>
      <c r="EB34" s="123"/>
      <c r="EC34" s="124"/>
      <c r="ED34" s="179"/>
      <c r="EE34" s="179" t="str">
        <f>IFERROR(IF(INDEX(Results!O:O,MATCH($DA34,Results!$A:$A,0),1)=0,"",INDEX(Results!O:O,MATCH($DA34,Results!$A:$A,0),1)),"")</f>
        <v/>
      </c>
      <c r="EK34" s="181" t="str">
        <f>IFERROR(INDEX(Results!P:P,MATCH($EI34,Results!$A:$A,0),1),"")</f>
        <v/>
      </c>
      <c r="EL34" s="184" t="str">
        <f>IFERROR(INDEX(Results!Q:Q,MATCH($EI34,Results!$A:$A,0),1),"")</f>
        <v/>
      </c>
      <c r="EM34" s="185"/>
      <c r="EN34" s="187" t="str">
        <f>IFERROR(INDEX(Results!S:S,MATCH($EI34,Results!$A:$A,0),1),"")</f>
        <v/>
      </c>
      <c r="EO34" s="118"/>
      <c r="EP34" s="119"/>
      <c r="EQ34" s="119"/>
      <c r="ER34" s="119"/>
      <c r="ES34" s="119"/>
      <c r="ET34" s="119"/>
      <c r="EU34" s="119"/>
      <c r="EV34" s="119"/>
      <c r="EW34" s="119"/>
      <c r="EX34" s="119"/>
      <c r="EY34" s="119"/>
      <c r="EZ34" s="119"/>
      <c r="FA34" s="119"/>
      <c r="FB34" s="119"/>
      <c r="FC34" s="119"/>
      <c r="FD34" s="119"/>
      <c r="FE34" s="119"/>
      <c r="FF34" s="119"/>
      <c r="FG34" s="120"/>
      <c r="FH34" s="121"/>
      <c r="FI34" s="122"/>
      <c r="FJ34" s="123"/>
      <c r="FK34" s="124"/>
      <c r="FL34" s="179"/>
      <c r="FM34" s="179" t="str">
        <f>IFERROR(IF(INDEX(Results!O:O,MATCH($EI34,Results!$A:$A,0),1)=0,"",INDEX(Results!O:O,MATCH($EI34,Results!$A:$A,0),1)),"")</f>
        <v/>
      </c>
      <c r="FS34" s="181" t="str">
        <f>IFERROR(INDEX(Results!P:P,MATCH($FQ34,Results!$A:$A,0),1),"")</f>
        <v/>
      </c>
      <c r="FT34" s="184" t="str">
        <f>IFERROR(INDEX(Results!Q:Q,MATCH($FQ34,Results!$A:$A,0),1),"")</f>
        <v/>
      </c>
      <c r="FU34" s="185"/>
      <c r="FV34" s="187" t="str">
        <f>IFERROR(INDEX(Results!S:S,MATCH($FQ34,Results!$A:$A,0),1),"")</f>
        <v/>
      </c>
      <c r="FW34" s="118"/>
      <c r="FX34" s="119"/>
      <c r="FY34" s="119"/>
      <c r="FZ34" s="119"/>
      <c r="GA34" s="119"/>
      <c r="GB34" s="119"/>
      <c r="GC34" s="119"/>
      <c r="GD34" s="119"/>
      <c r="GE34" s="119"/>
      <c r="GF34" s="119"/>
      <c r="GG34" s="119"/>
      <c r="GH34" s="119"/>
      <c r="GI34" s="119"/>
      <c r="GJ34" s="119"/>
      <c r="GK34" s="119"/>
      <c r="GL34" s="119"/>
      <c r="GM34" s="119"/>
      <c r="GN34" s="119"/>
      <c r="GO34" s="120"/>
      <c r="GP34" s="121"/>
      <c r="GQ34" s="122"/>
      <c r="GR34" s="123"/>
      <c r="GS34" s="124"/>
      <c r="GT34" s="179"/>
      <c r="GU34" s="179" t="str">
        <f>IFERROR(IF(INDEX(Results!O:O,MATCH($FQ34,Results!$A:$A,0),1)=0,"",INDEX(Results!O:O,MATCH($FQ34,Results!$A:$A,0),1)),"")</f>
        <v/>
      </c>
      <c r="HA34" s="181" t="str">
        <f>IFERROR(INDEX(Results!P:P,MATCH($GY34,Results!$A:$A,0),1),"")</f>
        <v/>
      </c>
      <c r="HB34" s="184" t="str">
        <f>IFERROR(INDEX(Results!Q:Q,MATCH($GY34,Results!$A:$A,0),1),"")</f>
        <v/>
      </c>
      <c r="HC34" s="185"/>
      <c r="HD34" s="187" t="str">
        <f>IFERROR(INDEX(Results!S:S,MATCH($GY34,Results!$A:$A,0),1),"")</f>
        <v/>
      </c>
      <c r="HE34" s="118"/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  <c r="HW34" s="120"/>
      <c r="HX34" s="121"/>
      <c r="HY34" s="122"/>
      <c r="HZ34" s="123"/>
      <c r="IA34" s="124"/>
      <c r="IB34" s="179"/>
      <c r="IC34" s="179" t="str">
        <f>IFERROR(IF(INDEX(Results!O:O,MATCH($GY34,Results!$A:$A,0),1)=0,"",INDEX(Results!O:O,MATCH($GY34,Results!$A:$A,0),1)),"")</f>
        <v/>
      </c>
      <c r="II34" s="181" t="str">
        <f>IFERROR(INDEX(Results!P:P,MATCH($IG34,Results!$A:$A,0),1),"")</f>
        <v/>
      </c>
      <c r="IJ34" s="184" t="str">
        <f>IFERROR(INDEX(Results!Q:Q,MATCH($IG34,Results!$A:$A,0),1),"")</f>
        <v/>
      </c>
      <c r="IK34" s="185"/>
      <c r="IL34" s="187" t="str">
        <f>IFERROR(INDEX(Results!S:S,MATCH($IG34,Results!$A:$A,0),1),"")</f>
        <v/>
      </c>
      <c r="IM34" s="118"/>
      <c r="IN34" s="119"/>
      <c r="IO34" s="119"/>
      <c r="IP34" s="119"/>
      <c r="IQ34" s="119"/>
      <c r="IR34" s="119"/>
      <c r="IS34" s="119"/>
      <c r="IT34" s="119"/>
      <c r="IU34" s="119"/>
      <c r="IV34" s="119"/>
      <c r="IW34" s="119"/>
      <c r="IX34" s="119"/>
      <c r="IY34" s="119"/>
      <c r="IZ34" s="119"/>
      <c r="JA34" s="119"/>
      <c r="JB34" s="119"/>
      <c r="JC34" s="119"/>
      <c r="JD34" s="119"/>
      <c r="JE34" s="120"/>
      <c r="JF34" s="121"/>
      <c r="JG34" s="122"/>
      <c r="JH34" s="123"/>
      <c r="JI34" s="124"/>
      <c r="JJ34" s="179"/>
      <c r="JK34" s="179" t="str">
        <f>IFERROR(IF(INDEX(Results!O:O,MATCH($IG34,Results!$A:$A,0),1)=0,"",INDEX(Results!O:O,MATCH($IG34,Results!$A:$A,0),1)),"")</f>
        <v/>
      </c>
      <c r="JQ34" s="181" t="str">
        <f>IFERROR(INDEX(Results!P:P,MATCH($JO34,Results!$A:$A,0),1),"")</f>
        <v/>
      </c>
      <c r="JR34" s="184" t="str">
        <f>IFERROR(INDEX(Results!Q:Q,MATCH($JO34,Results!$A:$A,0),1),"")</f>
        <v/>
      </c>
      <c r="JS34" s="185"/>
      <c r="JT34" s="187" t="str">
        <f>IFERROR(INDEX(Results!S:S,MATCH($JO34,Results!$A:$A,0),1),"")</f>
        <v/>
      </c>
      <c r="JU34" s="118"/>
      <c r="JV34" s="119"/>
      <c r="JW34" s="119"/>
      <c r="JX34" s="119"/>
      <c r="JY34" s="119"/>
      <c r="JZ34" s="119"/>
      <c r="KA34" s="119"/>
      <c r="KB34" s="119"/>
      <c r="KC34" s="119"/>
      <c r="KD34" s="119"/>
      <c r="KE34" s="119"/>
      <c r="KF34" s="119"/>
      <c r="KG34" s="119"/>
      <c r="KH34" s="119"/>
      <c r="KI34" s="119"/>
      <c r="KJ34" s="119"/>
      <c r="KK34" s="119"/>
      <c r="KL34" s="119"/>
      <c r="KM34" s="120"/>
      <c r="KN34" s="121"/>
      <c r="KO34" s="122"/>
      <c r="KP34" s="123"/>
      <c r="KQ34" s="124"/>
      <c r="KR34" s="179"/>
      <c r="KS34" s="179" t="str">
        <f>IFERROR(IF(INDEX(Results!O:O,MATCH($JO34,Results!$A:$A,0),1)=0,"",INDEX(Results!O:O,MATCH($JO34,Results!$A:$A,0),1)),"")</f>
        <v/>
      </c>
      <c r="KY34" s="181" t="str">
        <f>IFERROR(INDEX(Results!P:P,MATCH($KW34,Results!$A:$A,0),1),"")</f>
        <v/>
      </c>
      <c r="KZ34" s="184" t="str">
        <f>IFERROR(INDEX(Results!Q:Q,MATCH($KW34,Results!$A:$A,0),1),"")</f>
        <v/>
      </c>
      <c r="LA34" s="185"/>
      <c r="LB34" s="187" t="str">
        <f>IFERROR(INDEX(Results!S:S,MATCH($KW34,Results!$A:$A,0),1),"")</f>
        <v/>
      </c>
      <c r="LC34" s="118"/>
      <c r="LD34" s="119"/>
      <c r="LE34" s="119"/>
      <c r="LF34" s="119"/>
      <c r="LG34" s="119"/>
      <c r="LH34" s="119"/>
      <c r="LI34" s="119"/>
      <c r="LJ34" s="119"/>
      <c r="LK34" s="119"/>
      <c r="LL34" s="119"/>
      <c r="LM34" s="119"/>
      <c r="LN34" s="119"/>
      <c r="LO34" s="119"/>
      <c r="LP34" s="119"/>
      <c r="LQ34" s="119"/>
      <c r="LR34" s="119"/>
      <c r="LS34" s="119"/>
      <c r="LT34" s="119"/>
      <c r="LU34" s="120"/>
      <c r="LV34" s="121"/>
      <c r="LW34" s="122"/>
      <c r="LX34" s="123"/>
      <c r="LY34" s="124"/>
      <c r="LZ34" s="179"/>
      <c r="MA34" s="179" t="str">
        <f>IFERROR(IF(INDEX(Results!O:O,MATCH($KW34,Results!$A:$A,0),1)=0,"",INDEX(Results!O:O,MATCH($KW34,Results!$A:$A,0),1)),"")</f>
        <v/>
      </c>
      <c r="MG34" s="181" t="str">
        <f>IFERROR(INDEX(Results!P:P,MATCH($ME34,Results!$A:$A,0),1),"")</f>
        <v/>
      </c>
      <c r="MH34" s="184" t="str">
        <f>IFERROR(INDEX(Results!Q:Q,MATCH($ME34,Results!$A:$A,0),1),"")</f>
        <v/>
      </c>
      <c r="MI34" s="185"/>
      <c r="MJ34" s="187" t="str">
        <f>IFERROR(INDEX(Results!S:S,MATCH($ME34,Results!$A:$A,0),1),"")</f>
        <v/>
      </c>
      <c r="MK34" s="118"/>
      <c r="ML34" s="119"/>
      <c r="MM34" s="119"/>
      <c r="MN34" s="119"/>
      <c r="MO34" s="119"/>
      <c r="MP34" s="119"/>
      <c r="MQ34" s="119"/>
      <c r="MR34" s="119"/>
      <c r="MS34" s="119"/>
      <c r="MT34" s="119"/>
      <c r="MU34" s="119"/>
      <c r="MV34" s="119"/>
      <c r="MW34" s="119"/>
      <c r="MX34" s="119"/>
      <c r="MY34" s="119"/>
      <c r="MZ34" s="119"/>
      <c r="NA34" s="119"/>
      <c r="NB34" s="119"/>
      <c r="NC34" s="120"/>
      <c r="ND34" s="121"/>
      <c r="NE34" s="122"/>
      <c r="NF34" s="123"/>
      <c r="NG34" s="124"/>
      <c r="NH34" s="179"/>
      <c r="NI34" s="179" t="str">
        <f>IFERROR(IF(INDEX(Results!O:O,MATCH($ME34,Results!$A:$A,0),1)=0,"",INDEX(Results!O:O,MATCH($ME34,Results!$A:$A,0),1)),"")</f>
        <v/>
      </c>
      <c r="NO34" s="189" t="str">
        <f>IFERROR(INDEX(Results!P:P,MATCH($NM34,Results!$A:$A,0),1),"")</f>
        <v/>
      </c>
      <c r="NP34" s="192" t="str">
        <f>IFERROR(INDEX(Results!Q:Q,MATCH($NM34,Results!$A:$A,0),1),"")</f>
        <v/>
      </c>
      <c r="NQ34" s="193"/>
      <c r="NR34" s="195" t="str">
        <f>IFERROR(INDEX(Results!S:S,MATCH($NM34,Results!$A:$A,0),1),"")</f>
        <v/>
      </c>
      <c r="NS34" s="118"/>
      <c r="NT34" s="119"/>
      <c r="NU34" s="119"/>
      <c r="NV34" s="119"/>
      <c r="NW34" s="119"/>
      <c r="NX34" s="119"/>
      <c r="NY34" s="119"/>
      <c r="NZ34" s="119"/>
      <c r="OA34" s="119"/>
      <c r="OB34" s="119"/>
      <c r="OC34" s="119"/>
      <c r="OD34" s="119"/>
      <c r="OE34" s="119"/>
      <c r="OF34" s="119"/>
      <c r="OG34" s="119"/>
      <c r="OH34" s="119"/>
      <c r="OI34" s="119"/>
      <c r="OJ34" s="119"/>
      <c r="OK34" s="120"/>
      <c r="OL34" s="121"/>
      <c r="OM34" s="122"/>
      <c r="ON34" s="123"/>
      <c r="OO34" s="124"/>
      <c r="OP34" s="179"/>
      <c r="OQ34" s="179" t="str">
        <f>IFERROR(IF(INDEX(Results!O:O,MATCH($NM34,Results!$A:$A,0),1)=0,"",INDEX(Results!O:O,MATCH($NM34,Results!$A:$A,0),1)),"")</f>
        <v/>
      </c>
    </row>
    <row r="35" spans="1:407" ht="22.5" customHeight="1" x14ac:dyDescent="0.25">
      <c r="A35">
        <f>A32</f>
        <v>1</v>
      </c>
      <c r="B35">
        <f>B32+1</f>
        <v>9</v>
      </c>
      <c r="C35" t="str">
        <f t="shared" si="0"/>
        <v>19</v>
      </c>
      <c r="E35" s="180" t="str">
        <f>IFERROR(INDEX(Results!P:P,MATCH($C35,Results!$B:$B,0),1),"")</f>
        <v/>
      </c>
      <c r="F35" s="182" t="str">
        <f>IFERROR(INDEX(Results!Q:Q,MATCH($C35,Results!$B:$B,0),1),"")</f>
        <v/>
      </c>
      <c r="G35" s="183"/>
      <c r="H35" s="186" t="str">
        <f>IFERROR(INDEX(Results!S:S,MATCH($C35,Results!$B:$B,0),1),"")</f>
        <v/>
      </c>
      <c r="I35" s="118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20"/>
      <c r="AB35" s="121"/>
      <c r="AC35" s="122"/>
      <c r="AD35" s="123"/>
      <c r="AE35" s="124"/>
      <c r="AF35" s="178"/>
      <c r="AG35" s="178" t="str">
        <f>IFERROR(IF(INDEX(Results!O:O,MATCH($C35,Results!$B:$B,0),1)=0,"",INDEX(Results!O:O,MATCH($C35,Results!$B:$B,0),1)),"")</f>
        <v/>
      </c>
      <c r="AI35">
        <f>AI32</f>
        <v>2</v>
      </c>
      <c r="AJ35">
        <f>AJ32+1</f>
        <v>9</v>
      </c>
      <c r="AK35" t="str">
        <f t="shared" ref="AK35" si="78">AI35&amp;AJ35</f>
        <v>29</v>
      </c>
      <c r="AM35" s="180" t="str">
        <f>IFERROR(INDEX(Results!P:P,MATCH($AK35,Results!$B:$B,0),1),"")</f>
        <v/>
      </c>
      <c r="AN35" s="182" t="str">
        <f>IFERROR(INDEX(Results!Q:Q,MATCH($AK35,Results!$B:$B,0),1),"")</f>
        <v/>
      </c>
      <c r="AO35" s="183"/>
      <c r="AP35" s="186" t="str">
        <f>IFERROR(INDEX(Results!S:S,MATCH($AK35,Results!$B:$B,0),1),"")</f>
        <v/>
      </c>
      <c r="AQ35" s="118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20"/>
      <c r="BJ35" s="121"/>
      <c r="BK35" s="122"/>
      <c r="BL35" s="123"/>
      <c r="BM35" s="124"/>
      <c r="BN35" s="178"/>
      <c r="BO35" s="178" t="str">
        <f>IFERROR(IF(INDEX(Results!O:O,MATCH($AK35,Results!$B:$B,0),1)=0,"",INDEX(Results!O:O,MATCH($AK35,Results!$B:$B,0),1)),"")</f>
        <v/>
      </c>
      <c r="BQ35">
        <f>BQ32</f>
        <v>3</v>
      </c>
      <c r="BR35">
        <f>BR32+1</f>
        <v>9</v>
      </c>
      <c r="BS35" t="str">
        <f t="shared" ref="BS35" si="79">BQ35&amp;BR35</f>
        <v>39</v>
      </c>
      <c r="BU35" s="180" t="str">
        <f>IFERROR(INDEX(Results!P:P,MATCH($BS35,Results!$B:$B,0),1),"")</f>
        <v/>
      </c>
      <c r="BV35" s="182" t="str">
        <f>IFERROR(INDEX(Results!Q:Q,MATCH($BS35,Results!$B:$B,0),1),"")</f>
        <v/>
      </c>
      <c r="BW35" s="183"/>
      <c r="BX35" s="186" t="str">
        <f>IFERROR(INDEX(Results!S:S,MATCH($BS35,Results!$B:$B,0),1),"")</f>
        <v/>
      </c>
      <c r="BY35" s="118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20"/>
      <c r="CR35" s="121"/>
      <c r="CS35" s="122"/>
      <c r="CT35" s="123"/>
      <c r="CU35" s="124"/>
      <c r="CV35" s="178"/>
      <c r="CW35" s="178" t="str">
        <f>IFERROR(IF(INDEX(Results!O:O,MATCH($BS35,Results!$B:$B,0),1)=0,"",INDEX(Results!O:O,MATCH($BS35,Results!$B:$B,0),1)),"")</f>
        <v/>
      </c>
      <c r="CY35">
        <f>CY32</f>
        <v>4</v>
      </c>
      <c r="CZ35">
        <f>CZ32+1</f>
        <v>9</v>
      </c>
      <c r="DA35" t="str">
        <f t="shared" ref="DA35" si="80">CY35&amp;CZ35</f>
        <v>49</v>
      </c>
      <c r="DC35" s="180">
        <f>IFERROR(INDEX(Results!P:P,MATCH($DA35,Results!$B:$B,0),1),"")</f>
        <v>85</v>
      </c>
      <c r="DD35" s="182" t="str">
        <f>IFERROR(INDEX(Results!Q:Q,MATCH($DA35,Results!$B:$B,0),1),"")</f>
        <v>Sarah Daniel</v>
      </c>
      <c r="DE35" s="183"/>
      <c r="DF35" s="186" t="str">
        <f>IFERROR(INDEX(Results!S:S,MATCH($DA35,Results!$B:$B,0),1),"")</f>
        <v>Jimboomba</v>
      </c>
      <c r="DG35" s="118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20"/>
      <c r="DZ35" s="121"/>
      <c r="EA35" s="122"/>
      <c r="EB35" s="123"/>
      <c r="EC35" s="124"/>
      <c r="ED35" s="178"/>
      <c r="EE35" s="178" t="str">
        <f>IFERROR(IF(INDEX(Results!O:O,MATCH($DA35,Results!$B:$B,0),1)=0,"",INDEX(Results!O:O,MATCH($DA35,Results!$B:$B,0),1)),"")</f>
        <v>Snr</v>
      </c>
      <c r="EG35">
        <f>EG32</f>
        <v>5</v>
      </c>
      <c r="EH35">
        <f>EH32+1</f>
        <v>9</v>
      </c>
      <c r="EI35" t="str">
        <f t="shared" ref="EI35" si="81">EG35&amp;EH35</f>
        <v>59</v>
      </c>
      <c r="EK35" s="180">
        <f>IFERROR(INDEX(Results!P:P,MATCH($EI35,Results!$B:$B,0),1),"")</f>
        <v>51</v>
      </c>
      <c r="EL35" s="182" t="str">
        <f>IFERROR(INDEX(Results!Q:Q,MATCH($EI35,Results!$B:$B,0),1),"")</f>
        <v>Eleanor Gray</v>
      </c>
      <c r="EM35" s="183"/>
      <c r="EN35" s="186" t="str">
        <f>IFERROR(INDEX(Results!S:S,MATCH($EI35,Results!$B:$B,0),1),"")</f>
        <v xml:space="preserve">Redlands </v>
      </c>
      <c r="EO35" s="118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119"/>
      <c r="FA35" s="119"/>
      <c r="FB35" s="119"/>
      <c r="FC35" s="119"/>
      <c r="FD35" s="119"/>
      <c r="FE35" s="119"/>
      <c r="FF35" s="119"/>
      <c r="FG35" s="120"/>
      <c r="FH35" s="121"/>
      <c r="FI35" s="122"/>
      <c r="FJ35" s="123"/>
      <c r="FK35" s="124"/>
      <c r="FL35" s="178"/>
      <c r="FM35" s="178" t="str">
        <f>IFERROR(IF(INDEX(Results!O:O,MATCH($EI35,Results!$B:$B,0),1)=0,"",INDEX(Results!O:O,MATCH($EI35,Results!$B:$B,0),1)),"")</f>
        <v/>
      </c>
      <c r="FO35">
        <f>FO32</f>
        <v>6</v>
      </c>
      <c r="FP35">
        <f>FP32+1</f>
        <v>9</v>
      </c>
      <c r="FQ35" t="str">
        <f t="shared" ref="FQ35" si="82">FO35&amp;FP35</f>
        <v>69</v>
      </c>
      <c r="FS35" s="180" t="str">
        <f>IFERROR(INDEX(Results!P:P,MATCH($FQ35,Results!$B:$B,0),1),"")</f>
        <v/>
      </c>
      <c r="FT35" s="182" t="str">
        <f>IFERROR(INDEX(Results!Q:Q,MATCH($FQ35,Results!$B:$B,0),1),"")</f>
        <v/>
      </c>
      <c r="FU35" s="183"/>
      <c r="FV35" s="186" t="str">
        <f>IFERROR(INDEX(Results!S:S,MATCH($FQ35,Results!$B:$B,0),1),"")</f>
        <v/>
      </c>
      <c r="FW35" s="118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119"/>
      <c r="GL35" s="119"/>
      <c r="GM35" s="119"/>
      <c r="GN35" s="119"/>
      <c r="GO35" s="120"/>
      <c r="GP35" s="121"/>
      <c r="GQ35" s="122"/>
      <c r="GR35" s="123"/>
      <c r="GS35" s="124"/>
      <c r="GT35" s="178"/>
      <c r="GU35" s="178" t="str">
        <f>IFERROR(IF(INDEX(Results!O:O,MATCH($FQ35,Results!$B:$B,0),1)=0,"",INDEX(Results!O:O,MATCH($FQ35,Results!$B:$B,0),1)),"")</f>
        <v/>
      </c>
      <c r="GW35">
        <f>GW32</f>
        <v>7</v>
      </c>
      <c r="GX35">
        <f>GX32+1</f>
        <v>9</v>
      </c>
      <c r="GY35" t="str">
        <f t="shared" ref="GY35" si="83">GW35&amp;GX35</f>
        <v>79</v>
      </c>
      <c r="HA35" s="180" t="str">
        <f>IFERROR(INDEX(Results!P:P,MATCH($GY35,Results!$B:$B,0),1),"")</f>
        <v/>
      </c>
      <c r="HB35" s="182" t="str">
        <f>IFERROR(INDEX(Results!Q:Q,MATCH($GY35,Results!$B:$B,0),1),"")</f>
        <v/>
      </c>
      <c r="HC35" s="183"/>
      <c r="HD35" s="186" t="str">
        <f>IFERROR(INDEX(Results!S:S,MATCH($GY35,Results!$B:$B,0),1),"")</f>
        <v/>
      </c>
      <c r="HE35" s="118"/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  <c r="HW35" s="120"/>
      <c r="HX35" s="121"/>
      <c r="HY35" s="122"/>
      <c r="HZ35" s="123"/>
      <c r="IA35" s="124"/>
      <c r="IB35" s="178"/>
      <c r="IC35" s="178" t="str">
        <f>IFERROR(IF(INDEX(Results!O:O,MATCH($GY35,Results!$B:$B,0),1)=0,"",INDEX(Results!O:O,MATCH($GY35,Results!$B:$B,0),1)),"")</f>
        <v/>
      </c>
      <c r="IE35">
        <f>IE32</f>
        <v>8</v>
      </c>
      <c r="IF35">
        <f>IF32+1</f>
        <v>9</v>
      </c>
      <c r="IG35" t="str">
        <f t="shared" ref="IG35" si="84">IE35&amp;IF35</f>
        <v>89</v>
      </c>
      <c r="II35" s="180" t="str">
        <f>IFERROR(INDEX(Results!P:P,MATCH($IG35,Results!$B:$B,0),1),"")</f>
        <v/>
      </c>
      <c r="IJ35" s="182" t="str">
        <f>IFERROR(INDEX(Results!Q:Q,MATCH($IG35,Results!$B:$B,0),1),"")</f>
        <v/>
      </c>
      <c r="IK35" s="183"/>
      <c r="IL35" s="186" t="str">
        <f>IFERROR(INDEX(Results!S:S,MATCH($IG35,Results!$B:$B,0),1),"")</f>
        <v/>
      </c>
      <c r="IM35" s="118"/>
      <c r="IN35" s="119"/>
      <c r="IO35" s="119"/>
      <c r="IP35" s="119"/>
      <c r="IQ35" s="119"/>
      <c r="IR35" s="119"/>
      <c r="IS35" s="119"/>
      <c r="IT35" s="119"/>
      <c r="IU35" s="119"/>
      <c r="IV35" s="119"/>
      <c r="IW35" s="119"/>
      <c r="IX35" s="119"/>
      <c r="IY35" s="119"/>
      <c r="IZ35" s="119"/>
      <c r="JA35" s="119"/>
      <c r="JB35" s="119"/>
      <c r="JC35" s="119"/>
      <c r="JD35" s="119"/>
      <c r="JE35" s="120"/>
      <c r="JF35" s="121"/>
      <c r="JG35" s="122"/>
      <c r="JH35" s="123"/>
      <c r="JI35" s="124"/>
      <c r="JJ35" s="178"/>
      <c r="JK35" s="178" t="str">
        <f>IFERROR(IF(INDEX(Results!O:O,MATCH($IG35,Results!$B:$B,0),1)=0,"",INDEX(Results!O:O,MATCH($IG35,Results!$B:$B,0),1)),"")</f>
        <v/>
      </c>
      <c r="JM35">
        <f>JM32</f>
        <v>9</v>
      </c>
      <c r="JN35">
        <f>JN32+1</f>
        <v>9</v>
      </c>
      <c r="JO35" t="str">
        <f t="shared" ref="JO35" si="85">JM35&amp;JN35</f>
        <v>99</v>
      </c>
      <c r="JQ35" s="180" t="str">
        <f>IFERROR(INDEX(Results!P:P,MATCH($JO35,Results!$B:$B,0),1),"")</f>
        <v/>
      </c>
      <c r="JR35" s="182" t="str">
        <f>IFERROR(INDEX(Results!Q:Q,MATCH($JO35,Results!$B:$B,0),1),"")</f>
        <v/>
      </c>
      <c r="JS35" s="183"/>
      <c r="JT35" s="186" t="str">
        <f>IFERROR(INDEX(Results!S:S,MATCH($JO35,Results!$B:$B,0),1),"")</f>
        <v/>
      </c>
      <c r="JU35" s="118"/>
      <c r="JV35" s="119"/>
      <c r="JW35" s="119"/>
      <c r="JX35" s="119"/>
      <c r="JY35" s="119"/>
      <c r="JZ35" s="119"/>
      <c r="KA35" s="119"/>
      <c r="KB35" s="119"/>
      <c r="KC35" s="119"/>
      <c r="KD35" s="119"/>
      <c r="KE35" s="119"/>
      <c r="KF35" s="119"/>
      <c r="KG35" s="119"/>
      <c r="KH35" s="119"/>
      <c r="KI35" s="119"/>
      <c r="KJ35" s="119"/>
      <c r="KK35" s="119"/>
      <c r="KL35" s="119"/>
      <c r="KM35" s="120"/>
      <c r="KN35" s="121"/>
      <c r="KO35" s="122"/>
      <c r="KP35" s="123"/>
      <c r="KQ35" s="124"/>
      <c r="KR35" s="178"/>
      <c r="KS35" s="178" t="str">
        <f>IFERROR(IF(INDEX(Results!O:O,MATCH($JO35,Results!$B:$B,0),1)=0,"",INDEX(Results!O:O,MATCH($JO35,Results!$B:$B,0),1)),"")</f>
        <v/>
      </c>
      <c r="KU35">
        <f>KU32</f>
        <v>10</v>
      </c>
      <c r="KV35">
        <f>KV32+1</f>
        <v>9</v>
      </c>
      <c r="KW35" t="str">
        <f t="shared" ref="KW35" si="86">KU35&amp;KV35</f>
        <v>109</v>
      </c>
      <c r="KY35" s="180">
        <f>IFERROR(INDEX(Results!P:P,MATCH($KW35,Results!$B:$B,0),1),"")</f>
        <v>3</v>
      </c>
      <c r="KZ35" s="182" t="str">
        <f>IFERROR(INDEX(Results!Q:Q,MATCH($KW35,Results!$B:$B,0),1),"")</f>
        <v>Maddie Reid</v>
      </c>
      <c r="LA35" s="183"/>
      <c r="LB35" s="186" t="str">
        <f>IFERROR(INDEX(Results!S:S,MATCH($KW35,Results!$B:$B,0),1),"")</f>
        <v>Samford</v>
      </c>
      <c r="LC35" s="118"/>
      <c r="LD35" s="119"/>
      <c r="LE35" s="119"/>
      <c r="LF35" s="119"/>
      <c r="LG35" s="119"/>
      <c r="LH35" s="119"/>
      <c r="LI35" s="119"/>
      <c r="LJ35" s="119"/>
      <c r="LK35" s="119"/>
      <c r="LL35" s="119"/>
      <c r="LM35" s="119"/>
      <c r="LN35" s="119"/>
      <c r="LO35" s="119"/>
      <c r="LP35" s="119"/>
      <c r="LQ35" s="119"/>
      <c r="LR35" s="119"/>
      <c r="LS35" s="119"/>
      <c r="LT35" s="119"/>
      <c r="LU35" s="120"/>
      <c r="LV35" s="121"/>
      <c r="LW35" s="122"/>
      <c r="LX35" s="123"/>
      <c r="LY35" s="124"/>
      <c r="LZ35" s="178"/>
      <c r="MA35" s="178" t="str">
        <f>IFERROR(IF(INDEX(Results!O:O,MATCH($KW35,Results!$B:$B,0),1)=0,"",INDEX(Results!O:O,MATCH($KW35,Results!$B:$B,0),1)),"")</f>
        <v/>
      </c>
      <c r="MC35">
        <f>MC32</f>
        <v>11</v>
      </c>
      <c r="MD35">
        <f>MD32+1</f>
        <v>9</v>
      </c>
      <c r="ME35" t="str">
        <f t="shared" ref="ME35" si="87">MC35&amp;MD35</f>
        <v>119</v>
      </c>
      <c r="MG35" s="180" t="str">
        <f>IFERROR(INDEX(Results!P:P,MATCH($ME35,Results!$B:$B,0),1),"")</f>
        <v/>
      </c>
      <c r="MH35" s="182" t="str">
        <f>IFERROR(INDEX(Results!Q:Q,MATCH($ME35,Results!$B:$B,0),1),"")</f>
        <v/>
      </c>
      <c r="MI35" s="183"/>
      <c r="MJ35" s="186" t="str">
        <f>IFERROR(INDEX(Results!S:S,MATCH($ME35,Results!$B:$B,0),1),"")</f>
        <v/>
      </c>
      <c r="MK35" s="118"/>
      <c r="ML35" s="119"/>
      <c r="MM35" s="119"/>
      <c r="MN35" s="119"/>
      <c r="MO35" s="119"/>
      <c r="MP35" s="119"/>
      <c r="MQ35" s="119"/>
      <c r="MR35" s="119"/>
      <c r="MS35" s="119"/>
      <c r="MT35" s="119"/>
      <c r="MU35" s="119"/>
      <c r="MV35" s="119"/>
      <c r="MW35" s="119"/>
      <c r="MX35" s="119"/>
      <c r="MY35" s="119"/>
      <c r="MZ35" s="119"/>
      <c r="NA35" s="119"/>
      <c r="NB35" s="119"/>
      <c r="NC35" s="120"/>
      <c r="ND35" s="121"/>
      <c r="NE35" s="122"/>
      <c r="NF35" s="123"/>
      <c r="NG35" s="124"/>
      <c r="NH35" s="178"/>
      <c r="NI35" s="178" t="str">
        <f>IFERROR(IF(INDEX(Results!O:O,MATCH($ME35,Results!$B:$B,0),1)=0,"",INDEX(Results!O:O,MATCH($ME35,Results!$B:$B,0),1)),"")</f>
        <v/>
      </c>
      <c r="NK35">
        <f>NK32</f>
        <v>12</v>
      </c>
      <c r="NL35">
        <f>NL32+1</f>
        <v>9</v>
      </c>
      <c r="NM35" t="str">
        <f t="shared" ref="NM35" si="88">NK35&amp;NL35</f>
        <v>129</v>
      </c>
      <c r="NO35" s="180">
        <f>IFERROR(INDEX(Results!P:P,MATCH($NM35,Results!$B:$B,0),1),"")</f>
        <v>63</v>
      </c>
      <c r="NP35" s="182" t="str">
        <f>IFERROR(INDEX(Results!Q:Q,MATCH($NM35,Results!$B:$B,0),1),"")</f>
        <v>Maya Boreham</v>
      </c>
      <c r="NQ35" s="183"/>
      <c r="NR35" s="186" t="str">
        <f>IFERROR(INDEX(Results!S:S,MATCH($NM35,Results!$B:$B,0),1),"")</f>
        <v xml:space="preserve">Redlands </v>
      </c>
      <c r="NS35" s="118"/>
      <c r="NT35" s="119"/>
      <c r="NU35" s="119"/>
      <c r="NV35" s="119"/>
      <c r="NW35" s="119"/>
      <c r="NX35" s="119"/>
      <c r="NY35" s="119"/>
      <c r="NZ35" s="119"/>
      <c r="OA35" s="119"/>
      <c r="OB35" s="119"/>
      <c r="OC35" s="119"/>
      <c r="OD35" s="119"/>
      <c r="OE35" s="119"/>
      <c r="OF35" s="119"/>
      <c r="OG35" s="119"/>
      <c r="OH35" s="119"/>
      <c r="OI35" s="119"/>
      <c r="OJ35" s="119"/>
      <c r="OK35" s="120"/>
      <c r="OL35" s="121"/>
      <c r="OM35" s="122"/>
      <c r="ON35" s="123"/>
      <c r="OO35" s="124"/>
      <c r="OP35" s="178"/>
      <c r="OQ35" s="178" t="str">
        <f>IFERROR(IF(INDEX(Results!O:O,MATCH($NM35,Results!$B:$B,0),1)=0,"",INDEX(Results!O:O,MATCH($NM35,Results!$B:$B,0),1)),"")</f>
        <v/>
      </c>
    </row>
    <row r="36" spans="1:407" ht="22.5" customHeight="1" x14ac:dyDescent="0.25">
      <c r="E36" s="213"/>
      <c r="F36" s="214"/>
      <c r="G36" s="215"/>
      <c r="H36" s="216"/>
      <c r="I36" s="118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20"/>
      <c r="AB36" s="121"/>
      <c r="AC36" s="122"/>
      <c r="AD36" s="123"/>
      <c r="AE36" s="124"/>
      <c r="AF36" s="212"/>
      <c r="AG36" s="212"/>
      <c r="AM36" s="213"/>
      <c r="AN36" s="214"/>
      <c r="AO36" s="215"/>
      <c r="AP36" s="216"/>
      <c r="AQ36" s="118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20"/>
      <c r="BJ36" s="121"/>
      <c r="BK36" s="122"/>
      <c r="BL36" s="123"/>
      <c r="BM36" s="124"/>
      <c r="BN36" s="212"/>
      <c r="BO36" s="212"/>
      <c r="BU36" s="213"/>
      <c r="BV36" s="214"/>
      <c r="BW36" s="215"/>
      <c r="BX36" s="216"/>
      <c r="BY36" s="118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19"/>
      <c r="CO36" s="119"/>
      <c r="CP36" s="119"/>
      <c r="CQ36" s="120"/>
      <c r="CR36" s="121"/>
      <c r="CS36" s="122"/>
      <c r="CT36" s="123"/>
      <c r="CU36" s="124"/>
      <c r="CV36" s="212"/>
      <c r="CW36" s="212"/>
      <c r="DC36" s="213"/>
      <c r="DD36" s="214"/>
      <c r="DE36" s="215"/>
      <c r="DF36" s="216"/>
      <c r="DG36" s="118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/>
      <c r="DS36" s="119"/>
      <c r="DT36" s="119"/>
      <c r="DU36" s="119"/>
      <c r="DV36" s="119"/>
      <c r="DW36" s="119"/>
      <c r="DX36" s="119"/>
      <c r="DY36" s="120"/>
      <c r="DZ36" s="121"/>
      <c r="EA36" s="122"/>
      <c r="EB36" s="123"/>
      <c r="EC36" s="124"/>
      <c r="ED36" s="212"/>
      <c r="EE36" s="212"/>
      <c r="EK36" s="213"/>
      <c r="EL36" s="214"/>
      <c r="EM36" s="215"/>
      <c r="EN36" s="216"/>
      <c r="EO36" s="118"/>
      <c r="EP36" s="119"/>
      <c r="EQ36" s="119"/>
      <c r="ER36" s="119"/>
      <c r="ES36" s="119"/>
      <c r="ET36" s="119"/>
      <c r="EU36" s="119"/>
      <c r="EV36" s="119"/>
      <c r="EW36" s="119"/>
      <c r="EX36" s="119"/>
      <c r="EY36" s="119"/>
      <c r="EZ36" s="119"/>
      <c r="FA36" s="119"/>
      <c r="FB36" s="119"/>
      <c r="FC36" s="119"/>
      <c r="FD36" s="119"/>
      <c r="FE36" s="119"/>
      <c r="FF36" s="119"/>
      <c r="FG36" s="120"/>
      <c r="FH36" s="121"/>
      <c r="FI36" s="122"/>
      <c r="FJ36" s="123"/>
      <c r="FK36" s="124"/>
      <c r="FL36" s="212"/>
      <c r="FM36" s="212"/>
      <c r="FS36" s="213"/>
      <c r="FT36" s="214"/>
      <c r="FU36" s="215"/>
      <c r="FV36" s="216"/>
      <c r="FW36" s="118"/>
      <c r="FX36" s="119"/>
      <c r="FY36" s="119"/>
      <c r="FZ36" s="119"/>
      <c r="GA36" s="119"/>
      <c r="GB36" s="119"/>
      <c r="GC36" s="119"/>
      <c r="GD36" s="119"/>
      <c r="GE36" s="119"/>
      <c r="GF36" s="119"/>
      <c r="GG36" s="119"/>
      <c r="GH36" s="119"/>
      <c r="GI36" s="119"/>
      <c r="GJ36" s="119"/>
      <c r="GK36" s="119"/>
      <c r="GL36" s="119"/>
      <c r="GM36" s="119"/>
      <c r="GN36" s="119"/>
      <c r="GO36" s="120"/>
      <c r="GP36" s="121"/>
      <c r="GQ36" s="122"/>
      <c r="GR36" s="123"/>
      <c r="GS36" s="124"/>
      <c r="GT36" s="212"/>
      <c r="GU36" s="212"/>
      <c r="HA36" s="213"/>
      <c r="HB36" s="214"/>
      <c r="HC36" s="215"/>
      <c r="HD36" s="216"/>
      <c r="HE36" s="118"/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  <c r="HW36" s="120"/>
      <c r="HX36" s="121"/>
      <c r="HY36" s="122"/>
      <c r="HZ36" s="123"/>
      <c r="IA36" s="124"/>
      <c r="IB36" s="212"/>
      <c r="IC36" s="212"/>
      <c r="II36" s="213"/>
      <c r="IJ36" s="214"/>
      <c r="IK36" s="215"/>
      <c r="IL36" s="216"/>
      <c r="IM36" s="118"/>
      <c r="IN36" s="119"/>
      <c r="IO36" s="119"/>
      <c r="IP36" s="119"/>
      <c r="IQ36" s="119"/>
      <c r="IR36" s="119"/>
      <c r="IS36" s="119"/>
      <c r="IT36" s="119"/>
      <c r="IU36" s="119"/>
      <c r="IV36" s="119"/>
      <c r="IW36" s="119"/>
      <c r="IX36" s="119"/>
      <c r="IY36" s="119"/>
      <c r="IZ36" s="119"/>
      <c r="JA36" s="119"/>
      <c r="JB36" s="119"/>
      <c r="JC36" s="119"/>
      <c r="JD36" s="119"/>
      <c r="JE36" s="120"/>
      <c r="JF36" s="121"/>
      <c r="JG36" s="122"/>
      <c r="JH36" s="123"/>
      <c r="JI36" s="124"/>
      <c r="JJ36" s="212"/>
      <c r="JK36" s="212"/>
      <c r="JQ36" s="213"/>
      <c r="JR36" s="214"/>
      <c r="JS36" s="215"/>
      <c r="JT36" s="216"/>
      <c r="JU36" s="118"/>
      <c r="JV36" s="119"/>
      <c r="JW36" s="119"/>
      <c r="JX36" s="119"/>
      <c r="JY36" s="119"/>
      <c r="JZ36" s="119"/>
      <c r="KA36" s="119"/>
      <c r="KB36" s="119"/>
      <c r="KC36" s="119"/>
      <c r="KD36" s="119"/>
      <c r="KE36" s="119"/>
      <c r="KF36" s="119"/>
      <c r="KG36" s="119"/>
      <c r="KH36" s="119"/>
      <c r="KI36" s="119"/>
      <c r="KJ36" s="119"/>
      <c r="KK36" s="119"/>
      <c r="KL36" s="119"/>
      <c r="KM36" s="120"/>
      <c r="KN36" s="121"/>
      <c r="KO36" s="122"/>
      <c r="KP36" s="123"/>
      <c r="KQ36" s="124"/>
      <c r="KR36" s="212"/>
      <c r="KS36" s="212"/>
      <c r="KY36" s="213"/>
      <c r="KZ36" s="214"/>
      <c r="LA36" s="215"/>
      <c r="LB36" s="216"/>
      <c r="LC36" s="118"/>
      <c r="LD36" s="119"/>
      <c r="LE36" s="119"/>
      <c r="LF36" s="119"/>
      <c r="LG36" s="119"/>
      <c r="LH36" s="119"/>
      <c r="LI36" s="119"/>
      <c r="LJ36" s="119"/>
      <c r="LK36" s="119"/>
      <c r="LL36" s="119"/>
      <c r="LM36" s="119"/>
      <c r="LN36" s="119"/>
      <c r="LO36" s="119"/>
      <c r="LP36" s="119"/>
      <c r="LQ36" s="119"/>
      <c r="LR36" s="119"/>
      <c r="LS36" s="119"/>
      <c r="LT36" s="119"/>
      <c r="LU36" s="120"/>
      <c r="LV36" s="121"/>
      <c r="LW36" s="122"/>
      <c r="LX36" s="123"/>
      <c r="LY36" s="124"/>
      <c r="LZ36" s="212"/>
      <c r="MA36" s="212"/>
      <c r="MG36" s="213"/>
      <c r="MH36" s="214"/>
      <c r="MI36" s="215"/>
      <c r="MJ36" s="216"/>
      <c r="MK36" s="118"/>
      <c r="ML36" s="119"/>
      <c r="MM36" s="119"/>
      <c r="MN36" s="119"/>
      <c r="MO36" s="119"/>
      <c r="MP36" s="119"/>
      <c r="MQ36" s="119"/>
      <c r="MR36" s="119"/>
      <c r="MS36" s="119"/>
      <c r="MT36" s="119"/>
      <c r="MU36" s="119"/>
      <c r="MV36" s="119"/>
      <c r="MW36" s="119"/>
      <c r="MX36" s="119"/>
      <c r="MY36" s="119"/>
      <c r="MZ36" s="119"/>
      <c r="NA36" s="119"/>
      <c r="NB36" s="119"/>
      <c r="NC36" s="120"/>
      <c r="ND36" s="121"/>
      <c r="NE36" s="122"/>
      <c r="NF36" s="123"/>
      <c r="NG36" s="124"/>
      <c r="NH36" s="212"/>
      <c r="NI36" s="212"/>
      <c r="NO36" s="213"/>
      <c r="NP36" s="214"/>
      <c r="NQ36" s="215"/>
      <c r="NR36" s="216"/>
      <c r="NS36" s="118"/>
      <c r="NT36" s="119"/>
      <c r="NU36" s="119"/>
      <c r="NV36" s="119"/>
      <c r="NW36" s="119"/>
      <c r="NX36" s="119"/>
      <c r="NY36" s="119"/>
      <c r="NZ36" s="119"/>
      <c r="OA36" s="119"/>
      <c r="OB36" s="119"/>
      <c r="OC36" s="119"/>
      <c r="OD36" s="119"/>
      <c r="OE36" s="119"/>
      <c r="OF36" s="119"/>
      <c r="OG36" s="119"/>
      <c r="OH36" s="119"/>
      <c r="OI36" s="119"/>
      <c r="OJ36" s="119"/>
      <c r="OK36" s="120"/>
      <c r="OL36" s="121"/>
      <c r="OM36" s="122"/>
      <c r="ON36" s="123"/>
      <c r="OO36" s="124"/>
      <c r="OP36" s="212"/>
      <c r="OQ36" s="212"/>
    </row>
    <row r="37" spans="1:407" ht="22.5" customHeight="1" x14ac:dyDescent="0.25">
      <c r="E37" s="181"/>
      <c r="F37" s="184"/>
      <c r="G37" s="185"/>
      <c r="H37" s="187"/>
      <c r="I37" s="118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20"/>
      <c r="AB37" s="121"/>
      <c r="AC37" s="122"/>
      <c r="AD37" s="123"/>
      <c r="AE37" s="124"/>
      <c r="AF37" s="179"/>
      <c r="AG37" s="179"/>
      <c r="AM37" s="181"/>
      <c r="AN37" s="184"/>
      <c r="AO37" s="185"/>
      <c r="AP37" s="187"/>
      <c r="AQ37" s="118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20"/>
      <c r="BJ37" s="121"/>
      <c r="BK37" s="122"/>
      <c r="BL37" s="123"/>
      <c r="BM37" s="124"/>
      <c r="BN37" s="179"/>
      <c r="BO37" s="179"/>
      <c r="BU37" s="181" t="str">
        <f>IFERROR(INDEX(Results!P:P,MATCH($BS37,Results!$A:$A,0),1),"")</f>
        <v/>
      </c>
      <c r="BV37" s="184" t="str">
        <f>IFERROR(INDEX(Results!Q:Q,MATCH($BS37,Results!$A:$A,0),1),"")</f>
        <v/>
      </c>
      <c r="BW37" s="185"/>
      <c r="BX37" s="187" t="str">
        <f>IFERROR(INDEX(Results!S:S,MATCH($BS37,Results!$A:$A,0),1),"")</f>
        <v/>
      </c>
      <c r="BY37" s="118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20"/>
      <c r="CR37" s="121"/>
      <c r="CS37" s="122"/>
      <c r="CT37" s="123"/>
      <c r="CU37" s="124"/>
      <c r="CV37" s="179"/>
      <c r="CW37" s="179" t="str">
        <f>IFERROR(IF(INDEX(Results!O:O,MATCH($BS37,Results!$A:$A,0),1)=0,"",INDEX(Results!O:O,MATCH($BS37,Results!$A:$A,0),1)),"")</f>
        <v/>
      </c>
      <c r="DC37" s="181" t="str">
        <f>IFERROR(INDEX(Results!P:P,MATCH($DA37,Results!$A:$A,0),1),"")</f>
        <v/>
      </c>
      <c r="DD37" s="184" t="str">
        <f>IFERROR(INDEX(Results!Q:Q,MATCH($DA37,Results!$A:$A,0),1),"")</f>
        <v/>
      </c>
      <c r="DE37" s="185"/>
      <c r="DF37" s="187" t="str">
        <f>IFERROR(INDEX(Results!S:S,MATCH($DA37,Results!$A:$A,0),1),"")</f>
        <v/>
      </c>
      <c r="DG37" s="118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20"/>
      <c r="DZ37" s="121"/>
      <c r="EA37" s="122"/>
      <c r="EB37" s="123"/>
      <c r="EC37" s="124"/>
      <c r="ED37" s="179"/>
      <c r="EE37" s="179" t="str">
        <f>IFERROR(IF(INDEX(Results!O:O,MATCH($DA37,Results!$A:$A,0),1)=0,"",INDEX(Results!O:O,MATCH($DA37,Results!$A:$A,0),1)),"")</f>
        <v/>
      </c>
      <c r="EK37" s="181" t="str">
        <f>IFERROR(INDEX(Results!P:P,MATCH($EI37,Results!$A:$A,0),1),"")</f>
        <v/>
      </c>
      <c r="EL37" s="184" t="str">
        <f>IFERROR(INDEX(Results!Q:Q,MATCH($EI37,Results!$A:$A,0),1),"")</f>
        <v/>
      </c>
      <c r="EM37" s="185"/>
      <c r="EN37" s="187" t="str">
        <f>IFERROR(INDEX(Results!S:S,MATCH($EI37,Results!$A:$A,0),1),"")</f>
        <v/>
      </c>
      <c r="EO37" s="118"/>
      <c r="EP37" s="119"/>
      <c r="EQ37" s="119"/>
      <c r="ER37" s="119"/>
      <c r="ES37" s="119"/>
      <c r="ET37" s="119"/>
      <c r="EU37" s="119"/>
      <c r="EV37" s="119"/>
      <c r="EW37" s="119"/>
      <c r="EX37" s="119"/>
      <c r="EY37" s="119"/>
      <c r="EZ37" s="119"/>
      <c r="FA37" s="119"/>
      <c r="FB37" s="119"/>
      <c r="FC37" s="119"/>
      <c r="FD37" s="119"/>
      <c r="FE37" s="119"/>
      <c r="FF37" s="119"/>
      <c r="FG37" s="120"/>
      <c r="FH37" s="121"/>
      <c r="FI37" s="122"/>
      <c r="FJ37" s="123"/>
      <c r="FK37" s="124"/>
      <c r="FL37" s="179"/>
      <c r="FM37" s="179" t="str">
        <f>IFERROR(IF(INDEX(Results!O:O,MATCH($EI37,Results!$A:$A,0),1)=0,"",INDEX(Results!O:O,MATCH($EI37,Results!$A:$A,0),1)),"")</f>
        <v/>
      </c>
      <c r="FS37" s="181" t="str">
        <f>IFERROR(INDEX(Results!P:P,MATCH($FQ37,Results!$A:$A,0),1),"")</f>
        <v/>
      </c>
      <c r="FT37" s="184" t="str">
        <f>IFERROR(INDEX(Results!Q:Q,MATCH($FQ37,Results!$A:$A,0),1),"")</f>
        <v/>
      </c>
      <c r="FU37" s="185"/>
      <c r="FV37" s="187" t="str">
        <f>IFERROR(INDEX(Results!S:S,MATCH($FQ37,Results!$A:$A,0),1),"")</f>
        <v/>
      </c>
      <c r="FW37" s="118"/>
      <c r="FX37" s="119"/>
      <c r="FY37" s="119"/>
      <c r="FZ37" s="119"/>
      <c r="GA37" s="119"/>
      <c r="GB37" s="119"/>
      <c r="GC37" s="119"/>
      <c r="GD37" s="119"/>
      <c r="GE37" s="119"/>
      <c r="GF37" s="119"/>
      <c r="GG37" s="119"/>
      <c r="GH37" s="119"/>
      <c r="GI37" s="119"/>
      <c r="GJ37" s="119"/>
      <c r="GK37" s="119"/>
      <c r="GL37" s="119"/>
      <c r="GM37" s="119"/>
      <c r="GN37" s="119"/>
      <c r="GO37" s="120"/>
      <c r="GP37" s="121"/>
      <c r="GQ37" s="122"/>
      <c r="GR37" s="123"/>
      <c r="GS37" s="124"/>
      <c r="GT37" s="179"/>
      <c r="GU37" s="179" t="str">
        <f>IFERROR(IF(INDEX(Results!O:O,MATCH($FQ37,Results!$A:$A,0),1)=0,"",INDEX(Results!O:O,MATCH($FQ37,Results!$A:$A,0),1)),"")</f>
        <v/>
      </c>
      <c r="HA37" s="181" t="str">
        <f>IFERROR(INDEX(Results!P:P,MATCH($GY37,Results!$A:$A,0),1),"")</f>
        <v/>
      </c>
      <c r="HB37" s="184" t="str">
        <f>IFERROR(INDEX(Results!Q:Q,MATCH($GY37,Results!$A:$A,0),1),"")</f>
        <v/>
      </c>
      <c r="HC37" s="185"/>
      <c r="HD37" s="187" t="str">
        <f>IFERROR(INDEX(Results!S:S,MATCH($GY37,Results!$A:$A,0),1),"")</f>
        <v/>
      </c>
      <c r="HE37" s="118"/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  <c r="HW37" s="120"/>
      <c r="HX37" s="121"/>
      <c r="HY37" s="122"/>
      <c r="HZ37" s="123"/>
      <c r="IA37" s="124"/>
      <c r="IB37" s="179"/>
      <c r="IC37" s="179" t="str">
        <f>IFERROR(IF(INDEX(Results!O:O,MATCH($GY37,Results!$A:$A,0),1)=0,"",INDEX(Results!O:O,MATCH($GY37,Results!$A:$A,0),1)),"")</f>
        <v/>
      </c>
      <c r="II37" s="181" t="str">
        <f>IFERROR(INDEX(Results!P:P,MATCH($IG37,Results!$A:$A,0),1),"")</f>
        <v/>
      </c>
      <c r="IJ37" s="184" t="str">
        <f>IFERROR(INDEX(Results!Q:Q,MATCH($IG37,Results!$A:$A,0),1),"")</f>
        <v/>
      </c>
      <c r="IK37" s="185"/>
      <c r="IL37" s="187" t="str">
        <f>IFERROR(INDEX(Results!S:S,MATCH($IG37,Results!$A:$A,0),1),"")</f>
        <v/>
      </c>
      <c r="IM37" s="118"/>
      <c r="IN37" s="119"/>
      <c r="IO37" s="119"/>
      <c r="IP37" s="119"/>
      <c r="IQ37" s="119"/>
      <c r="IR37" s="119"/>
      <c r="IS37" s="119"/>
      <c r="IT37" s="119"/>
      <c r="IU37" s="119"/>
      <c r="IV37" s="119"/>
      <c r="IW37" s="119"/>
      <c r="IX37" s="119"/>
      <c r="IY37" s="119"/>
      <c r="IZ37" s="119"/>
      <c r="JA37" s="119"/>
      <c r="JB37" s="119"/>
      <c r="JC37" s="119"/>
      <c r="JD37" s="119"/>
      <c r="JE37" s="120"/>
      <c r="JF37" s="121"/>
      <c r="JG37" s="122"/>
      <c r="JH37" s="123"/>
      <c r="JI37" s="124"/>
      <c r="JJ37" s="179"/>
      <c r="JK37" s="179" t="str">
        <f>IFERROR(IF(INDEX(Results!O:O,MATCH($IG37,Results!$A:$A,0),1)=0,"",INDEX(Results!O:O,MATCH($IG37,Results!$A:$A,0),1)),"")</f>
        <v/>
      </c>
      <c r="JQ37" s="181" t="str">
        <f>IFERROR(INDEX(Results!P:P,MATCH($JO37,Results!$A:$A,0),1),"")</f>
        <v/>
      </c>
      <c r="JR37" s="184" t="str">
        <f>IFERROR(INDEX(Results!Q:Q,MATCH($JO37,Results!$A:$A,0),1),"")</f>
        <v/>
      </c>
      <c r="JS37" s="185"/>
      <c r="JT37" s="187" t="str">
        <f>IFERROR(INDEX(Results!S:S,MATCH($JO37,Results!$A:$A,0),1),"")</f>
        <v/>
      </c>
      <c r="JU37" s="118"/>
      <c r="JV37" s="119"/>
      <c r="JW37" s="119"/>
      <c r="JX37" s="119"/>
      <c r="JY37" s="119"/>
      <c r="JZ37" s="119"/>
      <c r="KA37" s="119"/>
      <c r="KB37" s="119"/>
      <c r="KC37" s="119"/>
      <c r="KD37" s="119"/>
      <c r="KE37" s="119"/>
      <c r="KF37" s="119"/>
      <c r="KG37" s="119"/>
      <c r="KH37" s="119"/>
      <c r="KI37" s="119"/>
      <c r="KJ37" s="119"/>
      <c r="KK37" s="119"/>
      <c r="KL37" s="119"/>
      <c r="KM37" s="120"/>
      <c r="KN37" s="121"/>
      <c r="KO37" s="122"/>
      <c r="KP37" s="123"/>
      <c r="KQ37" s="124"/>
      <c r="KR37" s="179"/>
      <c r="KS37" s="179" t="str">
        <f>IFERROR(IF(INDEX(Results!O:O,MATCH($JO37,Results!$A:$A,0),1)=0,"",INDEX(Results!O:O,MATCH($JO37,Results!$A:$A,0),1)),"")</f>
        <v/>
      </c>
      <c r="KY37" s="181" t="str">
        <f>IFERROR(INDEX(Results!P:P,MATCH($KW37,Results!$A:$A,0),1),"")</f>
        <v/>
      </c>
      <c r="KZ37" s="184" t="str">
        <f>IFERROR(INDEX(Results!Q:Q,MATCH($KW37,Results!$A:$A,0),1),"")</f>
        <v/>
      </c>
      <c r="LA37" s="185"/>
      <c r="LB37" s="187" t="str">
        <f>IFERROR(INDEX(Results!S:S,MATCH($KW37,Results!$A:$A,0),1),"")</f>
        <v/>
      </c>
      <c r="LC37" s="118"/>
      <c r="LD37" s="119"/>
      <c r="LE37" s="119"/>
      <c r="LF37" s="119"/>
      <c r="LG37" s="119"/>
      <c r="LH37" s="119"/>
      <c r="LI37" s="119"/>
      <c r="LJ37" s="119"/>
      <c r="LK37" s="119"/>
      <c r="LL37" s="119"/>
      <c r="LM37" s="119"/>
      <c r="LN37" s="119"/>
      <c r="LO37" s="119"/>
      <c r="LP37" s="119"/>
      <c r="LQ37" s="119"/>
      <c r="LR37" s="119"/>
      <c r="LS37" s="119"/>
      <c r="LT37" s="119"/>
      <c r="LU37" s="120"/>
      <c r="LV37" s="121"/>
      <c r="LW37" s="122"/>
      <c r="LX37" s="123"/>
      <c r="LY37" s="124"/>
      <c r="LZ37" s="179"/>
      <c r="MA37" s="179" t="str">
        <f>IFERROR(IF(INDEX(Results!O:O,MATCH($KW37,Results!$A:$A,0),1)=0,"",INDEX(Results!O:O,MATCH($KW37,Results!$A:$A,0),1)),"")</f>
        <v/>
      </c>
      <c r="MG37" s="181" t="str">
        <f>IFERROR(INDEX(Results!P:P,MATCH($ME37,Results!$A:$A,0),1),"")</f>
        <v/>
      </c>
      <c r="MH37" s="184" t="str">
        <f>IFERROR(INDEX(Results!Q:Q,MATCH($ME37,Results!$A:$A,0),1),"")</f>
        <v/>
      </c>
      <c r="MI37" s="185"/>
      <c r="MJ37" s="187" t="str">
        <f>IFERROR(INDEX(Results!S:S,MATCH($ME37,Results!$A:$A,0),1),"")</f>
        <v/>
      </c>
      <c r="MK37" s="118"/>
      <c r="ML37" s="119"/>
      <c r="MM37" s="119"/>
      <c r="MN37" s="119"/>
      <c r="MO37" s="119"/>
      <c r="MP37" s="119"/>
      <c r="MQ37" s="119"/>
      <c r="MR37" s="119"/>
      <c r="MS37" s="119"/>
      <c r="MT37" s="119"/>
      <c r="MU37" s="119"/>
      <c r="MV37" s="119"/>
      <c r="MW37" s="119"/>
      <c r="MX37" s="119"/>
      <c r="MY37" s="119"/>
      <c r="MZ37" s="119"/>
      <c r="NA37" s="119"/>
      <c r="NB37" s="119"/>
      <c r="NC37" s="120"/>
      <c r="ND37" s="121"/>
      <c r="NE37" s="122"/>
      <c r="NF37" s="123"/>
      <c r="NG37" s="124"/>
      <c r="NH37" s="179"/>
      <c r="NI37" s="179" t="str">
        <f>IFERROR(IF(INDEX(Results!O:O,MATCH($ME37,Results!$A:$A,0),1)=0,"",INDEX(Results!O:O,MATCH($ME37,Results!$A:$A,0),1)),"")</f>
        <v/>
      </c>
      <c r="NO37" s="181" t="str">
        <f>IFERROR(INDEX(Results!P:P,MATCH($NM37,Results!$A:$A,0),1),"")</f>
        <v/>
      </c>
      <c r="NP37" s="184" t="str">
        <f>IFERROR(INDEX(Results!Q:Q,MATCH($NM37,Results!$A:$A,0),1),"")</f>
        <v/>
      </c>
      <c r="NQ37" s="185"/>
      <c r="NR37" s="187" t="str">
        <f>IFERROR(INDEX(Results!S:S,MATCH($NM37,Results!$A:$A,0),1),"")</f>
        <v/>
      </c>
      <c r="NS37" s="118"/>
      <c r="NT37" s="119"/>
      <c r="NU37" s="119"/>
      <c r="NV37" s="119"/>
      <c r="NW37" s="119"/>
      <c r="NX37" s="119"/>
      <c r="NY37" s="119"/>
      <c r="NZ37" s="119"/>
      <c r="OA37" s="119"/>
      <c r="OB37" s="119"/>
      <c r="OC37" s="119"/>
      <c r="OD37" s="119"/>
      <c r="OE37" s="119"/>
      <c r="OF37" s="119"/>
      <c r="OG37" s="119"/>
      <c r="OH37" s="119"/>
      <c r="OI37" s="119"/>
      <c r="OJ37" s="119"/>
      <c r="OK37" s="120"/>
      <c r="OL37" s="121"/>
      <c r="OM37" s="122"/>
      <c r="ON37" s="123"/>
      <c r="OO37" s="124"/>
      <c r="OP37" s="179"/>
      <c r="OQ37" s="179" t="str">
        <f>IFERROR(IF(INDEX(Results!O:O,MATCH($NM37,Results!$A:$A,0),1)=0,"",INDEX(Results!O:O,MATCH($NM37,Results!$A:$A,0),1)),"")</f>
        <v/>
      </c>
    </row>
    <row r="38" spans="1:407" ht="22.5" customHeight="1" x14ac:dyDescent="0.25">
      <c r="A38">
        <f>A35</f>
        <v>1</v>
      </c>
      <c r="B38">
        <f>B35+1</f>
        <v>10</v>
      </c>
      <c r="C38" t="str">
        <f t="shared" si="0"/>
        <v>110</v>
      </c>
      <c r="E38" s="180" t="str">
        <f>IFERROR(INDEX(Results!P:P,MATCH($C38,Results!$B:$B,0),1),"")</f>
        <v/>
      </c>
      <c r="F38" s="182" t="str">
        <f>IFERROR(INDEX(Results!Q:Q,MATCH($C38,Results!$B:$B,0),1),"")</f>
        <v/>
      </c>
      <c r="G38" s="183"/>
      <c r="H38" s="186" t="str">
        <f>IFERROR(INDEX(Results!S:S,MATCH($C38,Results!$B:$B,0),1),"")</f>
        <v/>
      </c>
      <c r="I38" s="118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20"/>
      <c r="AB38" s="121"/>
      <c r="AC38" s="122"/>
      <c r="AD38" s="123"/>
      <c r="AE38" s="124"/>
      <c r="AF38" s="178"/>
      <c r="AG38" s="178" t="str">
        <f>IFERROR(IF(INDEX(Results!O:O,MATCH($C38,Results!$B:$B,0),1)=0,"",INDEX(Results!O:O,MATCH($C38,Results!$B:$B,0),1)),"")</f>
        <v/>
      </c>
      <c r="AI38">
        <f>AI35</f>
        <v>2</v>
      </c>
      <c r="AJ38">
        <f>AJ35+1</f>
        <v>10</v>
      </c>
      <c r="AK38" t="str">
        <f t="shared" ref="AK38" si="89">AI38&amp;AJ38</f>
        <v>210</v>
      </c>
      <c r="AM38" s="180" t="str">
        <f>IFERROR(INDEX(Results!P:P,MATCH($AK38,Results!$B:$B,0),1),"")</f>
        <v/>
      </c>
      <c r="AN38" s="182" t="str">
        <f>IFERROR(INDEX(Results!Q:Q,MATCH($AK38,Results!$B:$B,0),1),"")</f>
        <v/>
      </c>
      <c r="AO38" s="183"/>
      <c r="AP38" s="186" t="str">
        <f>IFERROR(INDEX(Results!S:S,MATCH($AK38,Results!$B:$B,0),1),"")</f>
        <v/>
      </c>
      <c r="AQ38" s="118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20"/>
      <c r="BJ38" s="121"/>
      <c r="BK38" s="122"/>
      <c r="BL38" s="123"/>
      <c r="BM38" s="124"/>
      <c r="BN38" s="178"/>
      <c r="BO38" s="178" t="str">
        <f>IFERROR(IF(INDEX(Results!O:O,MATCH($AK38,Results!$B:$B,0),1)=0,"",INDEX(Results!O:O,MATCH($AK38,Results!$B:$B,0),1)),"")</f>
        <v/>
      </c>
      <c r="BQ38">
        <f>BQ35</f>
        <v>3</v>
      </c>
      <c r="BR38">
        <f>BR35+1</f>
        <v>10</v>
      </c>
      <c r="BS38" t="str">
        <f t="shared" ref="BS38" si="90">BQ38&amp;BR38</f>
        <v>310</v>
      </c>
      <c r="BU38" s="180" t="str">
        <f>IFERROR(INDEX(Results!P:P,MATCH($BS38,Results!$B:$B,0),1),"")</f>
        <v/>
      </c>
      <c r="BV38" s="182" t="str">
        <f>IFERROR(INDEX(Results!Q:Q,MATCH($BS38,Results!$B:$B,0),1),"")</f>
        <v/>
      </c>
      <c r="BW38" s="183"/>
      <c r="BX38" s="186" t="str">
        <f>IFERROR(INDEX(Results!S:S,MATCH($BS38,Results!$B:$B,0),1),"")</f>
        <v/>
      </c>
      <c r="BY38" s="118"/>
      <c r="BZ38" s="119"/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  <c r="CL38" s="119"/>
      <c r="CM38" s="119"/>
      <c r="CN38" s="119"/>
      <c r="CO38" s="119"/>
      <c r="CP38" s="119"/>
      <c r="CQ38" s="120"/>
      <c r="CR38" s="121"/>
      <c r="CS38" s="122"/>
      <c r="CT38" s="123"/>
      <c r="CU38" s="124"/>
      <c r="CV38" s="178"/>
      <c r="CW38" s="178" t="str">
        <f>IFERROR(IF(INDEX(Results!O:O,MATCH($BS38,Results!$B:$B,0),1)=0,"",INDEX(Results!O:O,MATCH($BS38,Results!$B:$B,0),1)),"")</f>
        <v/>
      </c>
      <c r="CY38">
        <f>CY35</f>
        <v>4</v>
      </c>
      <c r="CZ38">
        <f>CZ35+1</f>
        <v>10</v>
      </c>
      <c r="DA38" t="str">
        <f t="shared" ref="DA38" si="91">CY38&amp;CZ38</f>
        <v>410</v>
      </c>
      <c r="DC38" s="180">
        <f>IFERROR(INDEX(Results!P:P,MATCH($DA38,Results!$B:$B,0),1),"")</f>
        <v>61</v>
      </c>
      <c r="DD38" s="182" t="str">
        <f>IFERROR(INDEX(Results!Q:Q,MATCH($DA38,Results!$B:$B,0),1),"")</f>
        <v>Racheal Milne</v>
      </c>
      <c r="DE38" s="183"/>
      <c r="DF38" s="186" t="str">
        <f>IFERROR(INDEX(Results!S:S,MATCH($DA38,Results!$B:$B,0),1),"")</f>
        <v>Nerang</v>
      </c>
      <c r="DG38" s="118"/>
      <c r="DH38" s="119"/>
      <c r="DI38" s="119"/>
      <c r="DJ38" s="119"/>
      <c r="DK38" s="119"/>
      <c r="DL38" s="119"/>
      <c r="DM38" s="119"/>
      <c r="DN38" s="119"/>
      <c r="DO38" s="119"/>
      <c r="DP38" s="119"/>
      <c r="DQ38" s="119"/>
      <c r="DR38" s="119"/>
      <c r="DS38" s="119"/>
      <c r="DT38" s="119"/>
      <c r="DU38" s="119"/>
      <c r="DV38" s="119"/>
      <c r="DW38" s="119"/>
      <c r="DX38" s="119"/>
      <c r="DY38" s="120"/>
      <c r="DZ38" s="121"/>
      <c r="EA38" s="122"/>
      <c r="EB38" s="123"/>
      <c r="EC38" s="124"/>
      <c r="ED38" s="178"/>
      <c r="EE38" s="178" t="str">
        <f>IFERROR(IF(INDEX(Results!O:O,MATCH($DA38,Results!$B:$B,0),1)=0,"",INDEX(Results!O:O,MATCH($DA38,Results!$B:$B,0),1)),"")</f>
        <v>Snr</v>
      </c>
      <c r="EG38">
        <f>EG35</f>
        <v>5</v>
      </c>
      <c r="EH38">
        <f>EH35+1</f>
        <v>10</v>
      </c>
      <c r="EI38" t="str">
        <f t="shared" ref="EI38" si="92">EG38&amp;EH38</f>
        <v>510</v>
      </c>
      <c r="EK38" s="180">
        <f>IFERROR(INDEX(Results!P:P,MATCH($EI38,Results!$B:$B,0),1),"")</f>
        <v>71</v>
      </c>
      <c r="EL38" s="182" t="str">
        <f>IFERROR(INDEX(Results!Q:Q,MATCH($EI38,Results!$B:$B,0),1),"")</f>
        <v>Lilliarna Coburn</v>
      </c>
      <c r="EM38" s="183"/>
      <c r="EN38" s="186" t="str">
        <f>IFERROR(INDEX(Results!S:S,MATCH($EI38,Results!$B:$B,0),1),"")</f>
        <v xml:space="preserve">Darra Oxley </v>
      </c>
      <c r="EO38" s="118"/>
      <c r="EP38" s="119"/>
      <c r="EQ38" s="119"/>
      <c r="ER38" s="119"/>
      <c r="ES38" s="119"/>
      <c r="ET38" s="119"/>
      <c r="EU38" s="119"/>
      <c r="EV38" s="119"/>
      <c r="EW38" s="119"/>
      <c r="EX38" s="119"/>
      <c r="EY38" s="119"/>
      <c r="EZ38" s="119"/>
      <c r="FA38" s="119"/>
      <c r="FB38" s="119"/>
      <c r="FC38" s="119"/>
      <c r="FD38" s="119"/>
      <c r="FE38" s="119"/>
      <c r="FF38" s="119"/>
      <c r="FG38" s="120"/>
      <c r="FH38" s="121"/>
      <c r="FI38" s="122"/>
      <c r="FJ38" s="123"/>
      <c r="FK38" s="124"/>
      <c r="FL38" s="178"/>
      <c r="FM38" s="178" t="str">
        <f>IFERROR(IF(INDEX(Results!O:O,MATCH($EI38,Results!$B:$B,0),1)=0,"",INDEX(Results!O:O,MATCH($EI38,Results!$B:$B,0),1)),"")</f>
        <v/>
      </c>
      <c r="FO38">
        <f>FO35</f>
        <v>6</v>
      </c>
      <c r="FP38">
        <f>FP35+1</f>
        <v>10</v>
      </c>
      <c r="FQ38" t="str">
        <f t="shared" ref="FQ38" si="93">FO38&amp;FP38</f>
        <v>610</v>
      </c>
      <c r="FS38" s="180" t="str">
        <f>IFERROR(INDEX(Results!P:P,MATCH($FQ38,Results!$B:$B,0),1),"")</f>
        <v/>
      </c>
      <c r="FT38" s="182" t="str">
        <f>IFERROR(INDEX(Results!Q:Q,MATCH($FQ38,Results!$B:$B,0),1),"")</f>
        <v/>
      </c>
      <c r="FU38" s="183"/>
      <c r="FV38" s="186" t="str">
        <f>IFERROR(INDEX(Results!S:S,MATCH($FQ38,Results!$B:$B,0),1),"")</f>
        <v/>
      </c>
      <c r="FW38" s="118"/>
      <c r="FX38" s="119"/>
      <c r="FY38" s="119"/>
      <c r="FZ38" s="119"/>
      <c r="GA38" s="119"/>
      <c r="GB38" s="119"/>
      <c r="GC38" s="119"/>
      <c r="GD38" s="119"/>
      <c r="GE38" s="119"/>
      <c r="GF38" s="119"/>
      <c r="GG38" s="119"/>
      <c r="GH38" s="119"/>
      <c r="GI38" s="119"/>
      <c r="GJ38" s="119"/>
      <c r="GK38" s="119"/>
      <c r="GL38" s="119"/>
      <c r="GM38" s="119"/>
      <c r="GN38" s="119"/>
      <c r="GO38" s="120"/>
      <c r="GP38" s="121"/>
      <c r="GQ38" s="122"/>
      <c r="GR38" s="123"/>
      <c r="GS38" s="124"/>
      <c r="GT38" s="178"/>
      <c r="GU38" s="178" t="str">
        <f>IFERROR(IF(INDEX(Results!O:O,MATCH($FQ38,Results!$B:$B,0),1)=0,"",INDEX(Results!O:O,MATCH($FQ38,Results!$B:$B,0),1)),"")</f>
        <v/>
      </c>
      <c r="GW38">
        <f>GW35</f>
        <v>7</v>
      </c>
      <c r="GX38">
        <f>GX35+1</f>
        <v>10</v>
      </c>
      <c r="GY38" t="str">
        <f t="shared" ref="GY38" si="94">GW38&amp;GX38</f>
        <v>710</v>
      </c>
      <c r="HA38" s="180" t="str">
        <f>IFERROR(INDEX(Results!P:P,MATCH($GY38,Results!$B:$B,0),1),"")</f>
        <v/>
      </c>
      <c r="HB38" s="182" t="str">
        <f>IFERROR(INDEX(Results!Q:Q,MATCH($GY38,Results!$B:$B,0),1),"")</f>
        <v/>
      </c>
      <c r="HC38" s="183"/>
      <c r="HD38" s="186" t="str">
        <f>IFERROR(INDEX(Results!S:S,MATCH($GY38,Results!$B:$B,0),1),"")</f>
        <v/>
      </c>
      <c r="HE38" s="118"/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  <c r="HW38" s="120"/>
      <c r="HX38" s="121"/>
      <c r="HY38" s="122"/>
      <c r="HZ38" s="123"/>
      <c r="IA38" s="124"/>
      <c r="IB38" s="178"/>
      <c r="IC38" s="178" t="str">
        <f>IFERROR(IF(INDEX(Results!O:O,MATCH($GY38,Results!$B:$B,0),1)=0,"",INDEX(Results!O:O,MATCH($GY38,Results!$B:$B,0),1)),"")</f>
        <v/>
      </c>
      <c r="IE38">
        <f>IE35</f>
        <v>8</v>
      </c>
      <c r="IF38">
        <f>IF35+1</f>
        <v>10</v>
      </c>
      <c r="IG38" t="str">
        <f t="shared" ref="IG38" si="95">IE38&amp;IF38</f>
        <v>810</v>
      </c>
      <c r="II38" s="180" t="str">
        <f>IFERROR(INDEX(Results!P:P,MATCH($IG38,Results!$B:$B,0),1),"")</f>
        <v/>
      </c>
      <c r="IJ38" s="182" t="str">
        <f>IFERROR(INDEX(Results!Q:Q,MATCH($IG38,Results!$B:$B,0),1),"")</f>
        <v/>
      </c>
      <c r="IK38" s="183"/>
      <c r="IL38" s="186" t="str">
        <f>IFERROR(INDEX(Results!S:S,MATCH($IG38,Results!$B:$B,0),1),"")</f>
        <v/>
      </c>
      <c r="IM38" s="118"/>
      <c r="IN38" s="119"/>
      <c r="IO38" s="119"/>
      <c r="IP38" s="119"/>
      <c r="IQ38" s="119"/>
      <c r="IR38" s="119"/>
      <c r="IS38" s="119"/>
      <c r="IT38" s="119"/>
      <c r="IU38" s="119"/>
      <c r="IV38" s="119"/>
      <c r="IW38" s="119"/>
      <c r="IX38" s="119"/>
      <c r="IY38" s="119"/>
      <c r="IZ38" s="119"/>
      <c r="JA38" s="119"/>
      <c r="JB38" s="119"/>
      <c r="JC38" s="119"/>
      <c r="JD38" s="119"/>
      <c r="JE38" s="120"/>
      <c r="JF38" s="121"/>
      <c r="JG38" s="122"/>
      <c r="JH38" s="123"/>
      <c r="JI38" s="124"/>
      <c r="JJ38" s="178"/>
      <c r="JK38" s="178" t="str">
        <f>IFERROR(IF(INDEX(Results!O:O,MATCH($IG38,Results!$B:$B,0),1)=0,"",INDEX(Results!O:O,MATCH($IG38,Results!$B:$B,0),1)),"")</f>
        <v/>
      </c>
      <c r="JM38">
        <f>JM35</f>
        <v>9</v>
      </c>
      <c r="JN38">
        <f>JN35+1</f>
        <v>10</v>
      </c>
      <c r="JO38" t="str">
        <f t="shared" ref="JO38" si="96">JM38&amp;JN38</f>
        <v>910</v>
      </c>
      <c r="JQ38" s="180" t="str">
        <f>IFERROR(INDEX(Results!P:P,MATCH($JO38,Results!$B:$B,0),1),"")</f>
        <v/>
      </c>
      <c r="JR38" s="182" t="str">
        <f>IFERROR(INDEX(Results!Q:Q,MATCH($JO38,Results!$B:$B,0),1),"")</f>
        <v/>
      </c>
      <c r="JS38" s="183"/>
      <c r="JT38" s="186" t="str">
        <f>IFERROR(INDEX(Results!S:S,MATCH($JO38,Results!$B:$B,0),1),"")</f>
        <v/>
      </c>
      <c r="JU38" s="118"/>
      <c r="JV38" s="119"/>
      <c r="JW38" s="119"/>
      <c r="JX38" s="119"/>
      <c r="JY38" s="119"/>
      <c r="JZ38" s="119"/>
      <c r="KA38" s="119"/>
      <c r="KB38" s="119"/>
      <c r="KC38" s="119"/>
      <c r="KD38" s="119"/>
      <c r="KE38" s="119"/>
      <c r="KF38" s="119"/>
      <c r="KG38" s="119"/>
      <c r="KH38" s="119"/>
      <c r="KI38" s="119"/>
      <c r="KJ38" s="119"/>
      <c r="KK38" s="119"/>
      <c r="KL38" s="119"/>
      <c r="KM38" s="120"/>
      <c r="KN38" s="121"/>
      <c r="KO38" s="122"/>
      <c r="KP38" s="123"/>
      <c r="KQ38" s="124"/>
      <c r="KR38" s="178"/>
      <c r="KS38" s="178" t="str">
        <f>IFERROR(IF(INDEX(Results!O:O,MATCH($JO38,Results!$B:$B,0),1)=0,"",INDEX(Results!O:O,MATCH($JO38,Results!$B:$B,0),1)),"")</f>
        <v/>
      </c>
      <c r="KU38">
        <f>KU35</f>
        <v>10</v>
      </c>
      <c r="KV38">
        <f>KV35+1</f>
        <v>10</v>
      </c>
      <c r="KW38" t="str">
        <f t="shared" ref="KW38" si="97">KU38&amp;KV38</f>
        <v>1010</v>
      </c>
      <c r="KY38" s="180">
        <f>IFERROR(INDEX(Results!P:P,MATCH($KW38,Results!$B:$B,0),1),"")</f>
        <v>9</v>
      </c>
      <c r="KZ38" s="182" t="str">
        <f>IFERROR(INDEX(Results!Q:Q,MATCH($KW38,Results!$B:$B,0),1),"")</f>
        <v>Evie Mcconnell</v>
      </c>
      <c r="LA38" s="183"/>
      <c r="LB38" s="186" t="str">
        <f>IFERROR(INDEX(Results!S:S,MATCH($KW38,Results!$B:$B,0),1),"")</f>
        <v>Nerang</v>
      </c>
      <c r="LC38" s="118"/>
      <c r="LD38" s="119"/>
      <c r="LE38" s="119"/>
      <c r="LF38" s="119"/>
      <c r="LG38" s="119"/>
      <c r="LH38" s="119"/>
      <c r="LI38" s="119"/>
      <c r="LJ38" s="119"/>
      <c r="LK38" s="119"/>
      <c r="LL38" s="119"/>
      <c r="LM38" s="119"/>
      <c r="LN38" s="119"/>
      <c r="LO38" s="119"/>
      <c r="LP38" s="119"/>
      <c r="LQ38" s="119"/>
      <c r="LR38" s="119"/>
      <c r="LS38" s="119"/>
      <c r="LT38" s="119"/>
      <c r="LU38" s="120"/>
      <c r="LV38" s="121"/>
      <c r="LW38" s="122"/>
      <c r="LX38" s="123"/>
      <c r="LY38" s="124"/>
      <c r="LZ38" s="178"/>
      <c r="MA38" s="178" t="str">
        <f>IFERROR(IF(INDEX(Results!O:O,MATCH($KW38,Results!$B:$B,0),1)=0,"",INDEX(Results!O:O,MATCH($KW38,Results!$B:$B,0),1)),"")</f>
        <v/>
      </c>
      <c r="MC38">
        <f>MC35</f>
        <v>11</v>
      </c>
      <c r="MD38">
        <f>MD35+1</f>
        <v>10</v>
      </c>
      <c r="ME38" t="str">
        <f t="shared" ref="ME38" si="98">MC38&amp;MD38</f>
        <v>1110</v>
      </c>
      <c r="MG38" s="180" t="str">
        <f>IFERROR(INDEX(Results!P:P,MATCH($ME38,Results!$B:$B,0),1),"")</f>
        <v/>
      </c>
      <c r="MH38" s="182" t="str">
        <f>IFERROR(INDEX(Results!Q:Q,MATCH($ME38,Results!$B:$B,0),1),"")</f>
        <v/>
      </c>
      <c r="MI38" s="183"/>
      <c r="MJ38" s="186" t="str">
        <f>IFERROR(INDEX(Results!S:S,MATCH($ME38,Results!$B:$B,0),1),"")</f>
        <v/>
      </c>
      <c r="MK38" s="118"/>
      <c r="ML38" s="119"/>
      <c r="MM38" s="119"/>
      <c r="MN38" s="119"/>
      <c r="MO38" s="119"/>
      <c r="MP38" s="119"/>
      <c r="MQ38" s="119"/>
      <c r="MR38" s="119"/>
      <c r="MS38" s="119"/>
      <c r="MT38" s="119"/>
      <c r="MU38" s="119"/>
      <c r="MV38" s="119"/>
      <c r="MW38" s="119"/>
      <c r="MX38" s="119"/>
      <c r="MY38" s="119"/>
      <c r="MZ38" s="119"/>
      <c r="NA38" s="119"/>
      <c r="NB38" s="119"/>
      <c r="NC38" s="120"/>
      <c r="ND38" s="121"/>
      <c r="NE38" s="122"/>
      <c r="NF38" s="123"/>
      <c r="NG38" s="124"/>
      <c r="NH38" s="178"/>
      <c r="NI38" s="178" t="str">
        <f>IFERROR(IF(INDEX(Results!O:O,MATCH($ME38,Results!$B:$B,0),1)=0,"",INDEX(Results!O:O,MATCH($ME38,Results!$B:$B,0),1)),"")</f>
        <v/>
      </c>
      <c r="NK38">
        <f>NK35</f>
        <v>12</v>
      </c>
      <c r="NL38">
        <f>NL35+1</f>
        <v>10</v>
      </c>
      <c r="NM38" t="str">
        <f t="shared" ref="NM38" si="99">NK38&amp;NL38</f>
        <v>1210</v>
      </c>
      <c r="NO38" s="188">
        <f>IFERROR(INDEX(Results!P:P,MATCH($NM38,Results!$B:$B,0),1),"")</f>
        <v>45</v>
      </c>
      <c r="NP38" s="190" t="str">
        <f>IFERROR(INDEX(Results!Q:Q,MATCH($NM38,Results!$B:$B,0),1),"")</f>
        <v>Emily Lees</v>
      </c>
      <c r="NQ38" s="191"/>
      <c r="NR38" s="194" t="str">
        <f>IFERROR(INDEX(Results!S:S,MATCH($NM38,Results!$B:$B,0),1),"")</f>
        <v>Gumdale</v>
      </c>
      <c r="NS38" s="118"/>
      <c r="NT38" s="119"/>
      <c r="NU38" s="119"/>
      <c r="NV38" s="119"/>
      <c r="NW38" s="119"/>
      <c r="NX38" s="119"/>
      <c r="NY38" s="119"/>
      <c r="NZ38" s="119"/>
      <c r="OA38" s="119"/>
      <c r="OB38" s="119"/>
      <c r="OC38" s="119"/>
      <c r="OD38" s="119"/>
      <c r="OE38" s="119"/>
      <c r="OF38" s="119"/>
      <c r="OG38" s="119"/>
      <c r="OH38" s="119"/>
      <c r="OI38" s="119"/>
      <c r="OJ38" s="119"/>
      <c r="OK38" s="120"/>
      <c r="OL38" s="121"/>
      <c r="OM38" s="122"/>
      <c r="ON38" s="123"/>
      <c r="OO38" s="124"/>
      <c r="OP38" s="178"/>
      <c r="OQ38" s="178" t="str">
        <f>IFERROR(IF(INDEX(Results!O:O,MATCH($NM38,Results!$B:$B,0),1)=0,"",INDEX(Results!O:O,MATCH($NM38,Results!$B:$B,0),1)),"")</f>
        <v/>
      </c>
    </row>
    <row r="39" spans="1:407" ht="22.5" customHeight="1" x14ac:dyDescent="0.25">
      <c r="E39" s="213"/>
      <c r="F39" s="214"/>
      <c r="G39" s="215"/>
      <c r="H39" s="216"/>
      <c r="I39" s="118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20"/>
      <c r="AB39" s="121"/>
      <c r="AC39" s="122"/>
      <c r="AD39" s="123"/>
      <c r="AE39" s="124"/>
      <c r="AF39" s="212"/>
      <c r="AG39" s="212"/>
      <c r="AM39" s="213"/>
      <c r="AN39" s="214"/>
      <c r="AO39" s="215"/>
      <c r="AP39" s="216"/>
      <c r="AQ39" s="118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20"/>
      <c r="BJ39" s="121"/>
      <c r="BK39" s="122"/>
      <c r="BL39" s="123"/>
      <c r="BM39" s="124"/>
      <c r="BN39" s="212"/>
      <c r="BO39" s="212"/>
      <c r="BU39" s="213"/>
      <c r="BV39" s="214"/>
      <c r="BW39" s="215"/>
      <c r="BX39" s="216"/>
      <c r="BY39" s="118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20"/>
      <c r="CR39" s="121"/>
      <c r="CS39" s="122"/>
      <c r="CT39" s="123"/>
      <c r="CU39" s="124"/>
      <c r="CV39" s="212"/>
      <c r="CW39" s="212"/>
      <c r="DC39" s="213"/>
      <c r="DD39" s="214"/>
      <c r="DE39" s="215"/>
      <c r="DF39" s="216"/>
      <c r="DG39" s="118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20"/>
      <c r="DZ39" s="121"/>
      <c r="EA39" s="122"/>
      <c r="EB39" s="123"/>
      <c r="EC39" s="124"/>
      <c r="ED39" s="212"/>
      <c r="EE39" s="212"/>
      <c r="EK39" s="213"/>
      <c r="EL39" s="214"/>
      <c r="EM39" s="215"/>
      <c r="EN39" s="216"/>
      <c r="EO39" s="118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20"/>
      <c r="FH39" s="121"/>
      <c r="FI39" s="122"/>
      <c r="FJ39" s="123"/>
      <c r="FK39" s="124"/>
      <c r="FL39" s="212"/>
      <c r="FM39" s="212"/>
      <c r="FS39" s="213"/>
      <c r="FT39" s="214"/>
      <c r="FU39" s="215"/>
      <c r="FV39" s="216"/>
      <c r="FW39" s="118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20"/>
      <c r="GP39" s="121"/>
      <c r="GQ39" s="122"/>
      <c r="GR39" s="123"/>
      <c r="GS39" s="124"/>
      <c r="GT39" s="212"/>
      <c r="GU39" s="212"/>
      <c r="HA39" s="213"/>
      <c r="HB39" s="214"/>
      <c r="HC39" s="215"/>
      <c r="HD39" s="216"/>
      <c r="HE39" s="118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20"/>
      <c r="HX39" s="121"/>
      <c r="HY39" s="122"/>
      <c r="HZ39" s="123"/>
      <c r="IA39" s="124"/>
      <c r="IB39" s="212"/>
      <c r="IC39" s="212"/>
      <c r="II39" s="213"/>
      <c r="IJ39" s="214"/>
      <c r="IK39" s="215"/>
      <c r="IL39" s="216"/>
      <c r="IM39" s="118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20"/>
      <c r="JF39" s="121"/>
      <c r="JG39" s="122"/>
      <c r="JH39" s="123"/>
      <c r="JI39" s="124"/>
      <c r="JJ39" s="212"/>
      <c r="JK39" s="212"/>
      <c r="JQ39" s="213"/>
      <c r="JR39" s="214"/>
      <c r="JS39" s="215"/>
      <c r="JT39" s="216"/>
      <c r="JU39" s="118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20"/>
      <c r="KN39" s="121"/>
      <c r="KO39" s="122"/>
      <c r="KP39" s="123"/>
      <c r="KQ39" s="124"/>
      <c r="KR39" s="212"/>
      <c r="KS39" s="212"/>
      <c r="KY39" s="213"/>
      <c r="KZ39" s="214"/>
      <c r="LA39" s="215"/>
      <c r="LB39" s="216"/>
      <c r="LC39" s="118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20"/>
      <c r="LV39" s="121"/>
      <c r="LW39" s="122"/>
      <c r="LX39" s="123"/>
      <c r="LY39" s="124"/>
      <c r="LZ39" s="212"/>
      <c r="MA39" s="212"/>
      <c r="MG39" s="213"/>
      <c r="MH39" s="214"/>
      <c r="MI39" s="215"/>
      <c r="MJ39" s="216"/>
      <c r="MK39" s="118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20"/>
      <c r="ND39" s="121"/>
      <c r="NE39" s="122"/>
      <c r="NF39" s="123"/>
      <c r="NG39" s="124"/>
      <c r="NH39" s="212"/>
      <c r="NI39" s="212"/>
      <c r="NO39" s="217"/>
      <c r="NP39" s="218"/>
      <c r="NQ39" s="219"/>
      <c r="NR39" s="220"/>
      <c r="NS39" s="118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20"/>
      <c r="OL39" s="121"/>
      <c r="OM39" s="122"/>
      <c r="ON39" s="123"/>
      <c r="OO39" s="124"/>
      <c r="OP39" s="212"/>
      <c r="OQ39" s="212"/>
    </row>
    <row r="40" spans="1:407" ht="22.5" customHeight="1" x14ac:dyDescent="0.25">
      <c r="E40" s="181"/>
      <c r="F40" s="184"/>
      <c r="G40" s="185"/>
      <c r="H40" s="187"/>
      <c r="I40" s="118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20"/>
      <c r="AB40" s="121"/>
      <c r="AC40" s="122"/>
      <c r="AD40" s="123"/>
      <c r="AE40" s="124"/>
      <c r="AF40" s="179"/>
      <c r="AG40" s="179"/>
      <c r="AM40" s="181"/>
      <c r="AN40" s="184"/>
      <c r="AO40" s="185"/>
      <c r="AP40" s="187"/>
      <c r="AQ40" s="118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20"/>
      <c r="BJ40" s="121"/>
      <c r="BK40" s="122"/>
      <c r="BL40" s="123"/>
      <c r="BM40" s="124"/>
      <c r="BN40" s="179"/>
      <c r="BO40" s="179"/>
      <c r="BU40" s="181" t="str">
        <f>IFERROR(INDEX(Results!P:P,MATCH($BS40,Results!$A:$A,0),1),"")</f>
        <v/>
      </c>
      <c r="BV40" s="184" t="str">
        <f>IFERROR(INDEX(Results!Q:Q,MATCH($BS40,Results!$A:$A,0),1),"")</f>
        <v/>
      </c>
      <c r="BW40" s="185"/>
      <c r="BX40" s="187" t="str">
        <f>IFERROR(INDEX(Results!S:S,MATCH($BS40,Results!$A:$A,0),1),"")</f>
        <v/>
      </c>
      <c r="BY40" s="118"/>
      <c r="BZ40" s="119"/>
      <c r="CA40" s="119"/>
      <c r="CB40" s="119"/>
      <c r="CC40" s="119"/>
      <c r="CD40" s="119"/>
      <c r="CE40" s="119"/>
      <c r="CF40" s="119"/>
      <c r="CG40" s="119"/>
      <c r="CH40" s="119"/>
      <c r="CI40" s="119"/>
      <c r="CJ40" s="119"/>
      <c r="CK40" s="119"/>
      <c r="CL40" s="119"/>
      <c r="CM40" s="119"/>
      <c r="CN40" s="119"/>
      <c r="CO40" s="119"/>
      <c r="CP40" s="119"/>
      <c r="CQ40" s="120"/>
      <c r="CR40" s="121"/>
      <c r="CS40" s="122"/>
      <c r="CT40" s="123"/>
      <c r="CU40" s="124"/>
      <c r="CV40" s="179"/>
      <c r="CW40" s="179" t="str">
        <f>IFERROR(IF(INDEX(Results!O:O,MATCH($BS40,Results!$A:$A,0),1)=0,"",INDEX(Results!O:O,MATCH($BS40,Results!$A:$A,0),1)),"")</f>
        <v/>
      </c>
      <c r="DC40" s="181" t="str">
        <f>IFERROR(INDEX(Results!P:P,MATCH($DA40,Results!$A:$A,0),1),"")</f>
        <v/>
      </c>
      <c r="DD40" s="184" t="str">
        <f>IFERROR(INDEX(Results!Q:Q,MATCH($DA40,Results!$A:$A,0),1),"")</f>
        <v/>
      </c>
      <c r="DE40" s="185"/>
      <c r="DF40" s="187" t="str">
        <f>IFERROR(INDEX(Results!S:S,MATCH($DA40,Results!$A:$A,0),1),"")</f>
        <v/>
      </c>
      <c r="DG40" s="118"/>
      <c r="DH40" s="119"/>
      <c r="DI40" s="119"/>
      <c r="DJ40" s="119"/>
      <c r="DK40" s="119"/>
      <c r="DL40" s="119"/>
      <c r="DM40" s="119"/>
      <c r="DN40" s="119"/>
      <c r="DO40" s="119"/>
      <c r="DP40" s="119"/>
      <c r="DQ40" s="119"/>
      <c r="DR40" s="119"/>
      <c r="DS40" s="119"/>
      <c r="DT40" s="119"/>
      <c r="DU40" s="119"/>
      <c r="DV40" s="119"/>
      <c r="DW40" s="119"/>
      <c r="DX40" s="119"/>
      <c r="DY40" s="120"/>
      <c r="DZ40" s="121"/>
      <c r="EA40" s="122"/>
      <c r="EB40" s="123"/>
      <c r="EC40" s="124"/>
      <c r="ED40" s="179"/>
      <c r="EE40" s="179" t="str">
        <f>IFERROR(IF(INDEX(Results!O:O,MATCH($DA40,Results!$A:$A,0),1)=0,"",INDEX(Results!O:O,MATCH($DA40,Results!$A:$A,0),1)),"")</f>
        <v/>
      </c>
      <c r="EK40" s="181" t="str">
        <f>IFERROR(INDEX(Results!P:P,MATCH($EI40,Results!$A:$A,0),1),"")</f>
        <v/>
      </c>
      <c r="EL40" s="184" t="str">
        <f>IFERROR(INDEX(Results!Q:Q,MATCH($EI40,Results!$A:$A,0),1),"")</f>
        <v/>
      </c>
      <c r="EM40" s="185"/>
      <c r="EN40" s="187" t="str">
        <f>IFERROR(INDEX(Results!S:S,MATCH($EI40,Results!$A:$A,0),1),"")</f>
        <v/>
      </c>
      <c r="EO40" s="118"/>
      <c r="EP40" s="119"/>
      <c r="EQ40" s="119"/>
      <c r="ER40" s="119"/>
      <c r="ES40" s="119"/>
      <c r="ET40" s="119"/>
      <c r="EU40" s="119"/>
      <c r="EV40" s="119"/>
      <c r="EW40" s="119"/>
      <c r="EX40" s="119"/>
      <c r="EY40" s="119"/>
      <c r="EZ40" s="119"/>
      <c r="FA40" s="119"/>
      <c r="FB40" s="119"/>
      <c r="FC40" s="119"/>
      <c r="FD40" s="119"/>
      <c r="FE40" s="119"/>
      <c r="FF40" s="119"/>
      <c r="FG40" s="120"/>
      <c r="FH40" s="121"/>
      <c r="FI40" s="122"/>
      <c r="FJ40" s="123"/>
      <c r="FK40" s="124"/>
      <c r="FL40" s="179"/>
      <c r="FM40" s="179" t="str">
        <f>IFERROR(IF(INDEX(Results!O:O,MATCH($EI40,Results!$A:$A,0),1)=0,"",INDEX(Results!O:O,MATCH($EI40,Results!$A:$A,0),1)),"")</f>
        <v/>
      </c>
      <c r="FS40" s="181" t="str">
        <f>IFERROR(INDEX(Results!P:P,MATCH($FQ40,Results!$A:$A,0),1),"")</f>
        <v/>
      </c>
      <c r="FT40" s="184" t="str">
        <f>IFERROR(INDEX(Results!Q:Q,MATCH($FQ40,Results!$A:$A,0),1),"")</f>
        <v/>
      </c>
      <c r="FU40" s="185"/>
      <c r="FV40" s="187" t="str">
        <f>IFERROR(INDEX(Results!S:S,MATCH($FQ40,Results!$A:$A,0),1),"")</f>
        <v/>
      </c>
      <c r="FW40" s="118"/>
      <c r="FX40" s="119"/>
      <c r="FY40" s="119"/>
      <c r="FZ40" s="119"/>
      <c r="GA40" s="119"/>
      <c r="GB40" s="119"/>
      <c r="GC40" s="119"/>
      <c r="GD40" s="119"/>
      <c r="GE40" s="119"/>
      <c r="GF40" s="119"/>
      <c r="GG40" s="119"/>
      <c r="GH40" s="119"/>
      <c r="GI40" s="119"/>
      <c r="GJ40" s="119"/>
      <c r="GK40" s="119"/>
      <c r="GL40" s="119"/>
      <c r="GM40" s="119"/>
      <c r="GN40" s="119"/>
      <c r="GO40" s="120"/>
      <c r="GP40" s="121"/>
      <c r="GQ40" s="122"/>
      <c r="GR40" s="123"/>
      <c r="GS40" s="124"/>
      <c r="GT40" s="179"/>
      <c r="GU40" s="179" t="str">
        <f>IFERROR(IF(INDEX(Results!O:O,MATCH($FQ40,Results!$A:$A,0),1)=0,"",INDEX(Results!O:O,MATCH($FQ40,Results!$A:$A,0),1)),"")</f>
        <v/>
      </c>
      <c r="HA40" s="181" t="str">
        <f>IFERROR(INDEX(Results!P:P,MATCH($GY40,Results!$A:$A,0),1),"")</f>
        <v/>
      </c>
      <c r="HB40" s="184" t="str">
        <f>IFERROR(INDEX(Results!Q:Q,MATCH($GY40,Results!$A:$A,0),1),"")</f>
        <v/>
      </c>
      <c r="HC40" s="185"/>
      <c r="HD40" s="187" t="str">
        <f>IFERROR(INDEX(Results!S:S,MATCH($GY40,Results!$A:$A,0),1),"")</f>
        <v/>
      </c>
      <c r="HE40" s="118"/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  <c r="HW40" s="120"/>
      <c r="HX40" s="121"/>
      <c r="HY40" s="122"/>
      <c r="HZ40" s="123"/>
      <c r="IA40" s="124"/>
      <c r="IB40" s="179"/>
      <c r="IC40" s="179" t="str">
        <f>IFERROR(IF(INDEX(Results!O:O,MATCH($GY40,Results!$A:$A,0),1)=0,"",INDEX(Results!O:O,MATCH($GY40,Results!$A:$A,0),1)),"")</f>
        <v/>
      </c>
      <c r="II40" s="181" t="str">
        <f>IFERROR(INDEX(Results!P:P,MATCH($IG40,Results!$A:$A,0),1),"")</f>
        <v/>
      </c>
      <c r="IJ40" s="184" t="str">
        <f>IFERROR(INDEX(Results!Q:Q,MATCH($IG40,Results!$A:$A,0),1),"")</f>
        <v/>
      </c>
      <c r="IK40" s="185"/>
      <c r="IL40" s="187" t="str">
        <f>IFERROR(INDEX(Results!S:S,MATCH($IG40,Results!$A:$A,0),1),"")</f>
        <v/>
      </c>
      <c r="IM40" s="118"/>
      <c r="IN40" s="119"/>
      <c r="IO40" s="119"/>
      <c r="IP40" s="119"/>
      <c r="IQ40" s="119"/>
      <c r="IR40" s="119"/>
      <c r="IS40" s="119"/>
      <c r="IT40" s="119"/>
      <c r="IU40" s="119"/>
      <c r="IV40" s="119"/>
      <c r="IW40" s="119"/>
      <c r="IX40" s="119"/>
      <c r="IY40" s="119"/>
      <c r="IZ40" s="119"/>
      <c r="JA40" s="119"/>
      <c r="JB40" s="119"/>
      <c r="JC40" s="119"/>
      <c r="JD40" s="119"/>
      <c r="JE40" s="120"/>
      <c r="JF40" s="121"/>
      <c r="JG40" s="122"/>
      <c r="JH40" s="123"/>
      <c r="JI40" s="124"/>
      <c r="JJ40" s="179"/>
      <c r="JK40" s="179" t="str">
        <f>IFERROR(IF(INDEX(Results!O:O,MATCH($IG40,Results!$A:$A,0),1)=0,"",INDEX(Results!O:O,MATCH($IG40,Results!$A:$A,0),1)),"")</f>
        <v/>
      </c>
      <c r="JQ40" s="181" t="str">
        <f>IFERROR(INDEX(Results!P:P,MATCH($JO40,Results!$A:$A,0),1),"")</f>
        <v/>
      </c>
      <c r="JR40" s="184" t="str">
        <f>IFERROR(INDEX(Results!Q:Q,MATCH($JO40,Results!$A:$A,0),1),"")</f>
        <v/>
      </c>
      <c r="JS40" s="185"/>
      <c r="JT40" s="187" t="str">
        <f>IFERROR(INDEX(Results!S:S,MATCH($JO40,Results!$A:$A,0),1),"")</f>
        <v/>
      </c>
      <c r="JU40" s="118"/>
      <c r="JV40" s="119"/>
      <c r="JW40" s="119"/>
      <c r="JX40" s="119"/>
      <c r="JY40" s="119"/>
      <c r="JZ40" s="119"/>
      <c r="KA40" s="119"/>
      <c r="KB40" s="119"/>
      <c r="KC40" s="119"/>
      <c r="KD40" s="119"/>
      <c r="KE40" s="119"/>
      <c r="KF40" s="119"/>
      <c r="KG40" s="119"/>
      <c r="KH40" s="119"/>
      <c r="KI40" s="119"/>
      <c r="KJ40" s="119"/>
      <c r="KK40" s="119"/>
      <c r="KL40" s="119"/>
      <c r="KM40" s="120"/>
      <c r="KN40" s="121"/>
      <c r="KO40" s="122"/>
      <c r="KP40" s="123"/>
      <c r="KQ40" s="124"/>
      <c r="KR40" s="179"/>
      <c r="KS40" s="179" t="str">
        <f>IFERROR(IF(INDEX(Results!O:O,MATCH($JO40,Results!$A:$A,0),1)=0,"",INDEX(Results!O:O,MATCH($JO40,Results!$A:$A,0),1)),"")</f>
        <v/>
      </c>
      <c r="KY40" s="181" t="str">
        <f>IFERROR(INDEX(Results!P:P,MATCH($KW40,Results!$A:$A,0),1),"")</f>
        <v/>
      </c>
      <c r="KZ40" s="184" t="str">
        <f>IFERROR(INDEX(Results!Q:Q,MATCH($KW40,Results!$A:$A,0),1),"")</f>
        <v/>
      </c>
      <c r="LA40" s="185"/>
      <c r="LB40" s="187" t="str">
        <f>IFERROR(INDEX(Results!S:S,MATCH($KW40,Results!$A:$A,0),1),"")</f>
        <v/>
      </c>
      <c r="LC40" s="118"/>
      <c r="LD40" s="119"/>
      <c r="LE40" s="119"/>
      <c r="LF40" s="119"/>
      <c r="LG40" s="119"/>
      <c r="LH40" s="119"/>
      <c r="LI40" s="119"/>
      <c r="LJ40" s="119"/>
      <c r="LK40" s="119"/>
      <c r="LL40" s="119"/>
      <c r="LM40" s="119"/>
      <c r="LN40" s="119"/>
      <c r="LO40" s="119"/>
      <c r="LP40" s="119"/>
      <c r="LQ40" s="119"/>
      <c r="LR40" s="119"/>
      <c r="LS40" s="119"/>
      <c r="LT40" s="119"/>
      <c r="LU40" s="120"/>
      <c r="LV40" s="121"/>
      <c r="LW40" s="122"/>
      <c r="LX40" s="123"/>
      <c r="LY40" s="124"/>
      <c r="LZ40" s="179"/>
      <c r="MA40" s="179" t="str">
        <f>IFERROR(IF(INDEX(Results!O:O,MATCH($KW40,Results!$A:$A,0),1)=0,"",INDEX(Results!O:O,MATCH($KW40,Results!$A:$A,0),1)),"")</f>
        <v/>
      </c>
      <c r="MG40" s="181" t="str">
        <f>IFERROR(INDEX(Results!P:P,MATCH($ME40,Results!$A:$A,0),1),"")</f>
        <v/>
      </c>
      <c r="MH40" s="184" t="str">
        <f>IFERROR(INDEX(Results!Q:Q,MATCH($ME40,Results!$A:$A,0),1),"")</f>
        <v/>
      </c>
      <c r="MI40" s="185"/>
      <c r="MJ40" s="187" t="str">
        <f>IFERROR(INDEX(Results!S:S,MATCH($ME40,Results!$A:$A,0),1),"")</f>
        <v/>
      </c>
      <c r="MK40" s="118"/>
      <c r="ML40" s="119"/>
      <c r="MM40" s="119"/>
      <c r="MN40" s="119"/>
      <c r="MO40" s="119"/>
      <c r="MP40" s="119"/>
      <c r="MQ40" s="119"/>
      <c r="MR40" s="119"/>
      <c r="MS40" s="119"/>
      <c r="MT40" s="119"/>
      <c r="MU40" s="119"/>
      <c r="MV40" s="119"/>
      <c r="MW40" s="119"/>
      <c r="MX40" s="119"/>
      <c r="MY40" s="119"/>
      <c r="MZ40" s="119"/>
      <c r="NA40" s="119"/>
      <c r="NB40" s="119"/>
      <c r="NC40" s="120"/>
      <c r="ND40" s="121"/>
      <c r="NE40" s="122"/>
      <c r="NF40" s="123"/>
      <c r="NG40" s="124"/>
      <c r="NH40" s="179"/>
      <c r="NI40" s="179" t="str">
        <f>IFERROR(IF(INDEX(Results!O:O,MATCH($ME40,Results!$A:$A,0),1)=0,"",INDEX(Results!O:O,MATCH($ME40,Results!$A:$A,0),1)),"")</f>
        <v/>
      </c>
      <c r="NO40" s="189" t="str">
        <f>IFERROR(INDEX(Results!P:P,MATCH($NM40,Results!$A:$A,0),1),"")</f>
        <v/>
      </c>
      <c r="NP40" s="192" t="str">
        <f>IFERROR(INDEX(Results!Q:Q,MATCH($NM40,Results!$A:$A,0),1),"")</f>
        <v/>
      </c>
      <c r="NQ40" s="193"/>
      <c r="NR40" s="195" t="str">
        <f>IFERROR(INDEX(Results!S:S,MATCH($NM40,Results!$A:$A,0),1),"")</f>
        <v/>
      </c>
      <c r="NS40" s="118"/>
      <c r="NT40" s="119"/>
      <c r="NU40" s="119"/>
      <c r="NV40" s="119"/>
      <c r="NW40" s="119"/>
      <c r="NX40" s="119"/>
      <c r="NY40" s="119"/>
      <c r="NZ40" s="119"/>
      <c r="OA40" s="119"/>
      <c r="OB40" s="119"/>
      <c r="OC40" s="119"/>
      <c r="OD40" s="119"/>
      <c r="OE40" s="119"/>
      <c r="OF40" s="119"/>
      <c r="OG40" s="119"/>
      <c r="OH40" s="119"/>
      <c r="OI40" s="119"/>
      <c r="OJ40" s="119"/>
      <c r="OK40" s="120"/>
      <c r="OL40" s="121"/>
      <c r="OM40" s="122"/>
      <c r="ON40" s="123"/>
      <c r="OO40" s="124"/>
      <c r="OP40" s="179"/>
      <c r="OQ40" s="179" t="str">
        <f>IFERROR(IF(INDEX(Results!O:O,MATCH($NM40,Results!$A:$A,0),1)=0,"",INDEX(Results!O:O,MATCH($NM40,Results!$A:$A,0),1)),"")</f>
        <v/>
      </c>
    </row>
    <row r="41" spans="1:407" ht="22.5" customHeight="1" x14ac:dyDescent="0.25">
      <c r="E41" s="180" t="str">
        <f>IFERROR(INDEX(Results!P:P,MATCH($C41,Results!$B:$B,0),1),"")</f>
        <v/>
      </c>
      <c r="F41" s="182" t="str">
        <f>IFERROR(INDEX(Results!Q:Q,MATCH($C41,Results!$B:$B,0),1),"")</f>
        <v/>
      </c>
      <c r="G41" s="183"/>
      <c r="H41" s="186" t="str">
        <f>IFERROR(INDEX(Results!S:S,MATCH($C41,Results!$B:$B,0),1),"")</f>
        <v/>
      </c>
      <c r="I41" s="118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20"/>
      <c r="AB41" s="121"/>
      <c r="AC41" s="122"/>
      <c r="AD41" s="123"/>
      <c r="AE41" s="124"/>
      <c r="AF41" s="178"/>
      <c r="AG41" s="178" t="str">
        <f>IFERROR(IF(INDEX(Results!O:O,MATCH($C41,Results!$B:$B,0),1)=0,"",INDEX(Results!O:O,MATCH($C41,Results!$B:$B,0),1)),"")</f>
        <v/>
      </c>
      <c r="AI41">
        <f>AI38</f>
        <v>2</v>
      </c>
      <c r="AJ41">
        <f>AJ38+1</f>
        <v>11</v>
      </c>
      <c r="AK41" t="str">
        <f t="shared" ref="AK41" si="100">AI41&amp;AJ41</f>
        <v>211</v>
      </c>
      <c r="AM41" s="180" t="str">
        <f>IFERROR(INDEX(Results!P:P,MATCH($AK41,Results!$B:$B,0),1),"")</f>
        <v/>
      </c>
      <c r="AN41" s="182" t="str">
        <f>IFERROR(INDEX(Results!Q:Q,MATCH($AK41,Results!$B:$B,0),1),"")</f>
        <v/>
      </c>
      <c r="AO41" s="183"/>
      <c r="AP41" s="186" t="str">
        <f>IFERROR(INDEX(Results!S:S,MATCH($AK41,Results!$B:$B,0),1),"")</f>
        <v/>
      </c>
      <c r="AQ41" s="118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20"/>
      <c r="BJ41" s="121"/>
      <c r="BK41" s="122"/>
      <c r="BL41" s="123"/>
      <c r="BM41" s="124"/>
      <c r="BN41" s="178"/>
      <c r="BO41" s="178" t="str">
        <f>IFERROR(IF(INDEX(Results!O:O,MATCH($AK41,Results!$B:$B,0),1)=0,"",INDEX(Results!O:O,MATCH($AK41,Results!$B:$B,0),1)),"")</f>
        <v/>
      </c>
      <c r="BQ41">
        <f>BQ38</f>
        <v>3</v>
      </c>
      <c r="BR41">
        <f>BR38+1</f>
        <v>11</v>
      </c>
      <c r="BS41" t="str">
        <f t="shared" ref="BS41" si="101">BQ41&amp;BR41</f>
        <v>311</v>
      </c>
      <c r="BU41" s="180" t="str">
        <f>IFERROR(INDEX(Results!P:P,MATCH($BS41,Results!$B:$B,0),1),"")</f>
        <v/>
      </c>
      <c r="BV41" s="182" t="str">
        <f>IFERROR(INDEX(Results!Q:Q,MATCH($BS41,Results!$B:$B,0),1),"")</f>
        <v/>
      </c>
      <c r="BW41" s="183"/>
      <c r="BX41" s="186" t="str">
        <f>IFERROR(INDEX(Results!S:S,MATCH($BS41,Results!$B:$B,0),1),"")</f>
        <v/>
      </c>
      <c r="BY41" s="118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20"/>
      <c r="CR41" s="121"/>
      <c r="CS41" s="122"/>
      <c r="CT41" s="123"/>
      <c r="CU41" s="124"/>
      <c r="CV41" s="178"/>
      <c r="CW41" s="178" t="str">
        <f>IFERROR(IF(INDEX(Results!O:O,MATCH($BS41,Results!$B:$B,0),1)=0,"",INDEX(Results!O:O,MATCH($BS41,Results!$B:$B,0),1)),"")</f>
        <v/>
      </c>
      <c r="CY41">
        <f>CY38</f>
        <v>4</v>
      </c>
      <c r="CZ41">
        <f>CZ38+1</f>
        <v>11</v>
      </c>
      <c r="DA41" t="str">
        <f t="shared" ref="DA41" si="102">CY41&amp;CZ41</f>
        <v>411</v>
      </c>
      <c r="DC41" s="180">
        <f>IFERROR(INDEX(Results!P:P,MATCH($DA41,Results!$B:$B,0),1),"")</f>
        <v>21</v>
      </c>
      <c r="DD41" s="182" t="str">
        <f>IFERROR(INDEX(Results!Q:Q,MATCH($DA41,Results!$B:$B,0),1),"")</f>
        <v>Cheyenne Quinn</v>
      </c>
      <c r="DE41" s="183"/>
      <c r="DF41" s="186" t="str">
        <f>IFERROR(INDEX(Results!S:S,MATCH($DA41,Results!$B:$B,0),1),"")</f>
        <v xml:space="preserve">Redlands </v>
      </c>
      <c r="DG41" s="118"/>
      <c r="DH41" s="119"/>
      <c r="DI41" s="119"/>
      <c r="DJ41" s="119"/>
      <c r="DK41" s="119"/>
      <c r="DL41" s="119"/>
      <c r="DM41" s="119"/>
      <c r="DN41" s="119"/>
      <c r="DO41" s="119"/>
      <c r="DP41" s="119"/>
      <c r="DQ41" s="119"/>
      <c r="DR41" s="119"/>
      <c r="DS41" s="119"/>
      <c r="DT41" s="119"/>
      <c r="DU41" s="119"/>
      <c r="DV41" s="119"/>
      <c r="DW41" s="119"/>
      <c r="DX41" s="119"/>
      <c r="DY41" s="120"/>
      <c r="DZ41" s="121"/>
      <c r="EA41" s="122"/>
      <c r="EB41" s="123"/>
      <c r="EC41" s="124"/>
      <c r="ED41" s="178"/>
      <c r="EE41" s="178" t="str">
        <f>IFERROR(IF(INDEX(Results!O:O,MATCH($DA41,Results!$B:$B,0),1)=0,"",INDEX(Results!O:O,MATCH($DA41,Results!$B:$B,0),1)),"")</f>
        <v/>
      </c>
      <c r="EG41">
        <f>EG38</f>
        <v>5</v>
      </c>
      <c r="EH41">
        <f>EH38+1</f>
        <v>11</v>
      </c>
      <c r="EI41" t="str">
        <f t="shared" ref="EI41" si="103">EG41&amp;EH41</f>
        <v>511</v>
      </c>
      <c r="EK41" s="188">
        <f>IFERROR(INDEX(Results!P:P,MATCH($EI41,Results!$B:$B,0),1),"")</f>
        <v>37</v>
      </c>
      <c r="EL41" s="190" t="str">
        <f>IFERROR(INDEX(Results!Q:Q,MATCH($EI41,Results!$B:$B,0),1),"")</f>
        <v>John Broadbent</v>
      </c>
      <c r="EM41" s="191"/>
      <c r="EN41" s="194" t="str">
        <f>IFERROR(INDEX(Results!S:S,MATCH($EI41,Results!$B:$B,0),1),"")</f>
        <v>Jimboomba</v>
      </c>
      <c r="EO41" s="118"/>
      <c r="EP41" s="119"/>
      <c r="EQ41" s="119"/>
      <c r="ER41" s="119"/>
      <c r="ES41" s="119"/>
      <c r="ET41" s="119"/>
      <c r="EU41" s="119"/>
      <c r="EV41" s="119"/>
      <c r="EW41" s="119"/>
      <c r="EX41" s="119"/>
      <c r="EY41" s="119"/>
      <c r="EZ41" s="119"/>
      <c r="FA41" s="119"/>
      <c r="FB41" s="119"/>
      <c r="FC41" s="119"/>
      <c r="FD41" s="119"/>
      <c r="FE41" s="119"/>
      <c r="FF41" s="119"/>
      <c r="FG41" s="120"/>
      <c r="FH41" s="121"/>
      <c r="FI41" s="122"/>
      <c r="FJ41" s="123"/>
      <c r="FK41" s="124"/>
      <c r="FL41" s="178"/>
      <c r="FM41" s="178" t="str">
        <f>IFERROR(IF(INDEX(Results!O:O,MATCH($EI41,Results!$B:$B,0),1)=0,"",INDEX(Results!O:O,MATCH($EI41,Results!$B:$B,0),1)),"")</f>
        <v>Snr</v>
      </c>
      <c r="FO41">
        <f>FO38</f>
        <v>6</v>
      </c>
      <c r="FP41">
        <f>FP38+1</f>
        <v>11</v>
      </c>
      <c r="FQ41" t="str">
        <f t="shared" ref="FQ41" si="104">FO41&amp;FP41</f>
        <v>611</v>
      </c>
      <c r="FS41" s="180" t="str">
        <f>IFERROR(INDEX(Results!P:P,MATCH($FQ41,Results!$B:$B,0),1),"")</f>
        <v/>
      </c>
      <c r="FT41" s="182" t="str">
        <f>IFERROR(INDEX(Results!Q:Q,MATCH($FQ41,Results!$B:$B,0),1),"")</f>
        <v/>
      </c>
      <c r="FU41" s="183"/>
      <c r="FV41" s="186" t="str">
        <f>IFERROR(INDEX(Results!S:S,MATCH($FQ41,Results!$B:$B,0),1),"")</f>
        <v/>
      </c>
      <c r="FW41" s="118"/>
      <c r="FX41" s="119"/>
      <c r="FY41" s="119"/>
      <c r="FZ41" s="119"/>
      <c r="GA41" s="119"/>
      <c r="GB41" s="119"/>
      <c r="GC41" s="119"/>
      <c r="GD41" s="119"/>
      <c r="GE41" s="119"/>
      <c r="GF41" s="119"/>
      <c r="GG41" s="119"/>
      <c r="GH41" s="119"/>
      <c r="GI41" s="119"/>
      <c r="GJ41" s="119"/>
      <c r="GK41" s="119"/>
      <c r="GL41" s="119"/>
      <c r="GM41" s="119"/>
      <c r="GN41" s="119"/>
      <c r="GO41" s="120"/>
      <c r="GP41" s="121"/>
      <c r="GQ41" s="122"/>
      <c r="GR41" s="123"/>
      <c r="GS41" s="124"/>
      <c r="GT41" s="178"/>
      <c r="GU41" s="178" t="str">
        <f>IFERROR(IF(INDEX(Results!O:O,MATCH($FQ41,Results!$B:$B,0),1)=0,"",INDEX(Results!O:O,MATCH($FQ41,Results!$B:$B,0),1)),"")</f>
        <v/>
      </c>
      <c r="GW41">
        <f>GW38</f>
        <v>7</v>
      </c>
      <c r="GX41">
        <f>GX38+1</f>
        <v>11</v>
      </c>
      <c r="GY41" t="str">
        <f t="shared" ref="GY41" si="105">GW41&amp;GX41</f>
        <v>711</v>
      </c>
      <c r="HA41" s="180" t="str">
        <f>IFERROR(INDEX(Results!P:P,MATCH($GY41,Results!$B:$B,0),1),"")</f>
        <v/>
      </c>
      <c r="HB41" s="182" t="str">
        <f>IFERROR(INDEX(Results!Q:Q,MATCH($GY41,Results!$B:$B,0),1),"")</f>
        <v/>
      </c>
      <c r="HC41" s="183"/>
      <c r="HD41" s="186" t="str">
        <f>IFERROR(INDEX(Results!S:S,MATCH($GY41,Results!$B:$B,0),1),"")</f>
        <v/>
      </c>
      <c r="HE41" s="118"/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  <c r="HW41" s="120"/>
      <c r="HX41" s="121"/>
      <c r="HY41" s="122"/>
      <c r="HZ41" s="123"/>
      <c r="IA41" s="124"/>
      <c r="IB41" s="178"/>
      <c r="IC41" s="178" t="str">
        <f>IFERROR(IF(INDEX(Results!O:O,MATCH($GY41,Results!$B:$B,0),1)=0,"",INDEX(Results!O:O,MATCH($GY41,Results!$B:$B,0),1)),"")</f>
        <v/>
      </c>
      <c r="IE41">
        <f>IE38</f>
        <v>8</v>
      </c>
      <c r="IF41">
        <f>IF38+1</f>
        <v>11</v>
      </c>
      <c r="IG41" t="str">
        <f t="shared" ref="IG41" si="106">IE41&amp;IF41</f>
        <v>811</v>
      </c>
      <c r="II41" s="180" t="str">
        <f>IFERROR(INDEX(Results!P:P,MATCH($IG41,Results!$B:$B,0),1),"")</f>
        <v/>
      </c>
      <c r="IJ41" s="182" t="str">
        <f>IFERROR(INDEX(Results!Q:Q,MATCH($IG41,Results!$B:$B,0),1),"")</f>
        <v/>
      </c>
      <c r="IK41" s="183"/>
      <c r="IL41" s="186" t="str">
        <f>IFERROR(INDEX(Results!S:S,MATCH($IG41,Results!$B:$B,0),1),"")</f>
        <v/>
      </c>
      <c r="IM41" s="118"/>
      <c r="IN41" s="119"/>
      <c r="IO41" s="119"/>
      <c r="IP41" s="119"/>
      <c r="IQ41" s="119"/>
      <c r="IR41" s="119"/>
      <c r="IS41" s="119"/>
      <c r="IT41" s="119"/>
      <c r="IU41" s="119"/>
      <c r="IV41" s="119"/>
      <c r="IW41" s="119"/>
      <c r="IX41" s="119"/>
      <c r="IY41" s="119"/>
      <c r="IZ41" s="119"/>
      <c r="JA41" s="119"/>
      <c r="JB41" s="119"/>
      <c r="JC41" s="119"/>
      <c r="JD41" s="119"/>
      <c r="JE41" s="120"/>
      <c r="JF41" s="121"/>
      <c r="JG41" s="122"/>
      <c r="JH41" s="123"/>
      <c r="JI41" s="124"/>
      <c r="JJ41" s="178"/>
      <c r="JK41" s="178" t="str">
        <f>IFERROR(IF(INDEX(Results!O:O,MATCH($IG41,Results!$B:$B,0),1)=0,"",INDEX(Results!O:O,MATCH($IG41,Results!$B:$B,0),1)),"")</f>
        <v/>
      </c>
      <c r="JM41">
        <f>JM38</f>
        <v>9</v>
      </c>
      <c r="JN41">
        <f>JN38+1</f>
        <v>11</v>
      </c>
      <c r="JO41" t="str">
        <f t="shared" ref="JO41" si="107">JM41&amp;JN41</f>
        <v>911</v>
      </c>
      <c r="JQ41" s="180" t="str">
        <f>IFERROR(INDEX(Results!P:P,MATCH($JO41,Results!$B:$B,0),1),"")</f>
        <v/>
      </c>
      <c r="JR41" s="182" t="str">
        <f>IFERROR(INDEX(Results!Q:Q,MATCH($JO41,Results!$B:$B,0),1),"")</f>
        <v/>
      </c>
      <c r="JS41" s="183"/>
      <c r="JT41" s="186" t="str">
        <f>IFERROR(INDEX(Results!S:S,MATCH($JO41,Results!$B:$B,0),1),"")</f>
        <v/>
      </c>
      <c r="JU41" s="118"/>
      <c r="JV41" s="119"/>
      <c r="JW41" s="119"/>
      <c r="JX41" s="119"/>
      <c r="JY41" s="119"/>
      <c r="JZ41" s="119"/>
      <c r="KA41" s="119"/>
      <c r="KB41" s="119"/>
      <c r="KC41" s="119"/>
      <c r="KD41" s="119"/>
      <c r="KE41" s="119"/>
      <c r="KF41" s="119"/>
      <c r="KG41" s="119"/>
      <c r="KH41" s="119"/>
      <c r="KI41" s="119"/>
      <c r="KJ41" s="119"/>
      <c r="KK41" s="119"/>
      <c r="KL41" s="119"/>
      <c r="KM41" s="120"/>
      <c r="KN41" s="121"/>
      <c r="KO41" s="122"/>
      <c r="KP41" s="123"/>
      <c r="KQ41" s="124"/>
      <c r="KR41" s="178"/>
      <c r="KS41" s="178" t="str">
        <f>IFERROR(IF(INDEX(Results!O:O,MATCH($JO41,Results!$B:$B,0),1)=0,"",INDEX(Results!O:O,MATCH($JO41,Results!$B:$B,0),1)),"")</f>
        <v/>
      </c>
      <c r="KU41">
        <f>KU38</f>
        <v>10</v>
      </c>
      <c r="KV41">
        <f>KV38+1</f>
        <v>11</v>
      </c>
      <c r="KW41" t="str">
        <f t="shared" ref="KW41" si="108">KU41&amp;KV41</f>
        <v>1011</v>
      </c>
      <c r="KY41" s="180" t="str">
        <f>IFERROR(INDEX(Results!P:P,MATCH($KW41,Results!$B:$B,0),1),"")</f>
        <v/>
      </c>
      <c r="KZ41" s="182" t="str">
        <f>IFERROR(INDEX(Results!Q:Q,MATCH($KW41,Results!$B:$B,0),1),"")</f>
        <v/>
      </c>
      <c r="LA41" s="183"/>
      <c r="LB41" s="186" t="str">
        <f>IFERROR(INDEX(Results!S:S,MATCH($KW41,Results!$B:$B,0),1),"")</f>
        <v/>
      </c>
      <c r="LC41" s="118"/>
      <c r="LD41" s="119"/>
      <c r="LE41" s="119"/>
      <c r="LF41" s="119"/>
      <c r="LG41" s="119"/>
      <c r="LH41" s="119"/>
      <c r="LI41" s="119"/>
      <c r="LJ41" s="119"/>
      <c r="LK41" s="119"/>
      <c r="LL41" s="119"/>
      <c r="LM41" s="119"/>
      <c r="LN41" s="119"/>
      <c r="LO41" s="119"/>
      <c r="LP41" s="119"/>
      <c r="LQ41" s="119"/>
      <c r="LR41" s="119"/>
      <c r="LS41" s="119"/>
      <c r="LT41" s="119"/>
      <c r="LU41" s="120"/>
      <c r="LV41" s="121"/>
      <c r="LW41" s="122"/>
      <c r="LX41" s="123"/>
      <c r="LY41" s="124"/>
      <c r="LZ41" s="178"/>
      <c r="MA41" s="178" t="str">
        <f>IFERROR(IF(INDEX(Results!O:O,MATCH($KW41,Results!$B:$B,0),1)=0,"",INDEX(Results!O:O,MATCH($KW41,Results!$B:$B,0),1)),"")</f>
        <v/>
      </c>
      <c r="MC41">
        <f>MC38</f>
        <v>11</v>
      </c>
      <c r="MD41">
        <f>MD38+1</f>
        <v>11</v>
      </c>
      <c r="ME41" t="str">
        <f t="shared" ref="ME41" si="109">MC41&amp;MD41</f>
        <v>1111</v>
      </c>
      <c r="MG41" s="180" t="str">
        <f>IFERROR(INDEX(Results!P:P,MATCH($ME41,Results!$B:$B,0),1),"")</f>
        <v/>
      </c>
      <c r="MH41" s="182" t="str">
        <f>IFERROR(INDEX(Results!Q:Q,MATCH($ME41,Results!$B:$B,0),1),"")</f>
        <v/>
      </c>
      <c r="MI41" s="183"/>
      <c r="MJ41" s="186" t="str">
        <f>IFERROR(INDEX(Results!S:S,MATCH($ME41,Results!$B:$B,0),1),"")</f>
        <v/>
      </c>
      <c r="MK41" s="118"/>
      <c r="ML41" s="119"/>
      <c r="MM41" s="119"/>
      <c r="MN41" s="119"/>
      <c r="MO41" s="119"/>
      <c r="MP41" s="119"/>
      <c r="MQ41" s="119"/>
      <c r="MR41" s="119"/>
      <c r="MS41" s="119"/>
      <c r="MT41" s="119"/>
      <c r="MU41" s="119"/>
      <c r="MV41" s="119"/>
      <c r="MW41" s="119"/>
      <c r="MX41" s="119"/>
      <c r="MY41" s="119"/>
      <c r="MZ41" s="119"/>
      <c r="NA41" s="119"/>
      <c r="NB41" s="119"/>
      <c r="NC41" s="120"/>
      <c r="ND41" s="121"/>
      <c r="NE41" s="122"/>
      <c r="NF41" s="123"/>
      <c r="NG41" s="124"/>
      <c r="NH41" s="178"/>
      <c r="NI41" s="178" t="str">
        <f>IFERROR(IF(INDEX(Results!O:O,MATCH($ME41,Results!$B:$B,0),1)=0,"",INDEX(Results!O:O,MATCH($ME41,Results!$B:$B,0),1)),"")</f>
        <v/>
      </c>
      <c r="NK41">
        <f>NK38</f>
        <v>12</v>
      </c>
      <c r="NL41">
        <f>NL38+1</f>
        <v>11</v>
      </c>
      <c r="NM41" t="str">
        <f t="shared" ref="NM41" si="110">NK41&amp;NL41</f>
        <v>1211</v>
      </c>
      <c r="NO41" s="180">
        <f>IFERROR(INDEX(Results!P:P,MATCH($NM41,Results!$B:$B,0),1),"")</f>
        <v>17</v>
      </c>
      <c r="NP41" s="182" t="str">
        <f>IFERROR(INDEX(Results!Q:Q,MATCH($NM41,Results!$B:$B,0),1),"")</f>
        <v>Chelsea Christison</v>
      </c>
      <c r="NQ41" s="183"/>
      <c r="NR41" s="186" t="str">
        <f>IFERROR(INDEX(Results!S:S,MATCH($NM41,Results!$B:$B,0),1),"")</f>
        <v>Runcorn</v>
      </c>
      <c r="NS41" s="118"/>
      <c r="NT41" s="119"/>
      <c r="NU41" s="119"/>
      <c r="NV41" s="119"/>
      <c r="NW41" s="119"/>
      <c r="NX41" s="119"/>
      <c r="NY41" s="119"/>
      <c r="NZ41" s="119"/>
      <c r="OA41" s="119"/>
      <c r="OB41" s="119"/>
      <c r="OC41" s="119"/>
      <c r="OD41" s="119"/>
      <c r="OE41" s="119"/>
      <c r="OF41" s="119"/>
      <c r="OG41" s="119"/>
      <c r="OH41" s="119"/>
      <c r="OI41" s="119"/>
      <c r="OJ41" s="119"/>
      <c r="OK41" s="120"/>
      <c r="OL41" s="121"/>
      <c r="OM41" s="122"/>
      <c r="ON41" s="123"/>
      <c r="OO41" s="124"/>
      <c r="OP41" s="178"/>
      <c r="OQ41" s="178" t="str">
        <f>IFERROR(IF(INDEX(Results!O:O,MATCH($NM41,Results!$B:$B,0),1)=0,"",INDEX(Results!O:O,MATCH($NM41,Results!$B:$B,0),1)),"")</f>
        <v/>
      </c>
    </row>
    <row r="42" spans="1:407" ht="22.5" customHeight="1" x14ac:dyDescent="0.25">
      <c r="E42" s="213"/>
      <c r="F42" s="214"/>
      <c r="G42" s="215"/>
      <c r="H42" s="216"/>
      <c r="I42" s="118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20"/>
      <c r="AB42" s="121"/>
      <c r="AC42" s="122"/>
      <c r="AD42" s="123"/>
      <c r="AE42" s="124"/>
      <c r="AF42" s="212"/>
      <c r="AG42" s="212"/>
      <c r="AM42" s="213"/>
      <c r="AN42" s="214"/>
      <c r="AO42" s="215"/>
      <c r="AP42" s="216"/>
      <c r="AQ42" s="118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20"/>
      <c r="BJ42" s="121"/>
      <c r="BK42" s="122"/>
      <c r="BL42" s="123"/>
      <c r="BM42" s="124"/>
      <c r="BN42" s="212"/>
      <c r="BO42" s="212"/>
      <c r="BU42" s="213"/>
      <c r="BV42" s="214"/>
      <c r="BW42" s="215"/>
      <c r="BX42" s="216"/>
      <c r="BY42" s="118"/>
      <c r="BZ42" s="119"/>
      <c r="CA42" s="119"/>
      <c r="CB42" s="119"/>
      <c r="CC42" s="119"/>
      <c r="CD42" s="119"/>
      <c r="CE42" s="119"/>
      <c r="CF42" s="119"/>
      <c r="CG42" s="119"/>
      <c r="CH42" s="119"/>
      <c r="CI42" s="119"/>
      <c r="CJ42" s="119"/>
      <c r="CK42" s="119"/>
      <c r="CL42" s="119"/>
      <c r="CM42" s="119"/>
      <c r="CN42" s="119"/>
      <c r="CO42" s="119"/>
      <c r="CP42" s="119"/>
      <c r="CQ42" s="120"/>
      <c r="CR42" s="121"/>
      <c r="CS42" s="122"/>
      <c r="CT42" s="123"/>
      <c r="CU42" s="124"/>
      <c r="CV42" s="212"/>
      <c r="CW42" s="212"/>
      <c r="DC42" s="213"/>
      <c r="DD42" s="214"/>
      <c r="DE42" s="215"/>
      <c r="DF42" s="216"/>
      <c r="DG42" s="118"/>
      <c r="DH42" s="119"/>
      <c r="DI42" s="119"/>
      <c r="DJ42" s="119"/>
      <c r="DK42" s="119"/>
      <c r="DL42" s="119"/>
      <c r="DM42" s="119"/>
      <c r="DN42" s="119"/>
      <c r="DO42" s="119"/>
      <c r="DP42" s="119"/>
      <c r="DQ42" s="119"/>
      <c r="DR42" s="119"/>
      <c r="DS42" s="119"/>
      <c r="DT42" s="119"/>
      <c r="DU42" s="119"/>
      <c r="DV42" s="119"/>
      <c r="DW42" s="119"/>
      <c r="DX42" s="119"/>
      <c r="DY42" s="120"/>
      <c r="DZ42" s="121"/>
      <c r="EA42" s="122"/>
      <c r="EB42" s="123"/>
      <c r="EC42" s="124"/>
      <c r="ED42" s="212"/>
      <c r="EE42" s="212"/>
      <c r="EK42" s="217"/>
      <c r="EL42" s="218"/>
      <c r="EM42" s="219"/>
      <c r="EN42" s="220"/>
      <c r="EO42" s="118"/>
      <c r="EP42" s="119"/>
      <c r="EQ42" s="119"/>
      <c r="ER42" s="119"/>
      <c r="ES42" s="119"/>
      <c r="ET42" s="119"/>
      <c r="EU42" s="119"/>
      <c r="EV42" s="119"/>
      <c r="EW42" s="119"/>
      <c r="EX42" s="119"/>
      <c r="EY42" s="119"/>
      <c r="EZ42" s="119"/>
      <c r="FA42" s="119"/>
      <c r="FB42" s="119"/>
      <c r="FC42" s="119"/>
      <c r="FD42" s="119"/>
      <c r="FE42" s="119"/>
      <c r="FF42" s="119"/>
      <c r="FG42" s="120"/>
      <c r="FH42" s="121"/>
      <c r="FI42" s="122"/>
      <c r="FJ42" s="123"/>
      <c r="FK42" s="124"/>
      <c r="FL42" s="212"/>
      <c r="FM42" s="212"/>
      <c r="FS42" s="213"/>
      <c r="FT42" s="214"/>
      <c r="FU42" s="215"/>
      <c r="FV42" s="216"/>
      <c r="FW42" s="118"/>
      <c r="FX42" s="119"/>
      <c r="FY42" s="119"/>
      <c r="FZ42" s="119"/>
      <c r="GA42" s="119"/>
      <c r="GB42" s="119"/>
      <c r="GC42" s="119"/>
      <c r="GD42" s="119"/>
      <c r="GE42" s="119"/>
      <c r="GF42" s="119"/>
      <c r="GG42" s="119"/>
      <c r="GH42" s="119"/>
      <c r="GI42" s="119"/>
      <c r="GJ42" s="119"/>
      <c r="GK42" s="119"/>
      <c r="GL42" s="119"/>
      <c r="GM42" s="119"/>
      <c r="GN42" s="119"/>
      <c r="GO42" s="120"/>
      <c r="GP42" s="121"/>
      <c r="GQ42" s="122"/>
      <c r="GR42" s="123"/>
      <c r="GS42" s="124"/>
      <c r="GT42" s="212"/>
      <c r="GU42" s="212"/>
      <c r="HA42" s="213"/>
      <c r="HB42" s="214"/>
      <c r="HC42" s="215"/>
      <c r="HD42" s="216"/>
      <c r="HE42" s="118"/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  <c r="HW42" s="120"/>
      <c r="HX42" s="121"/>
      <c r="HY42" s="122"/>
      <c r="HZ42" s="123"/>
      <c r="IA42" s="124"/>
      <c r="IB42" s="212"/>
      <c r="IC42" s="212"/>
      <c r="II42" s="213"/>
      <c r="IJ42" s="214"/>
      <c r="IK42" s="215"/>
      <c r="IL42" s="216"/>
      <c r="IM42" s="118"/>
      <c r="IN42" s="119"/>
      <c r="IO42" s="119"/>
      <c r="IP42" s="119"/>
      <c r="IQ42" s="119"/>
      <c r="IR42" s="119"/>
      <c r="IS42" s="119"/>
      <c r="IT42" s="119"/>
      <c r="IU42" s="119"/>
      <c r="IV42" s="119"/>
      <c r="IW42" s="119"/>
      <c r="IX42" s="119"/>
      <c r="IY42" s="119"/>
      <c r="IZ42" s="119"/>
      <c r="JA42" s="119"/>
      <c r="JB42" s="119"/>
      <c r="JC42" s="119"/>
      <c r="JD42" s="119"/>
      <c r="JE42" s="120"/>
      <c r="JF42" s="121"/>
      <c r="JG42" s="122"/>
      <c r="JH42" s="123"/>
      <c r="JI42" s="124"/>
      <c r="JJ42" s="212"/>
      <c r="JK42" s="212"/>
      <c r="JQ42" s="213"/>
      <c r="JR42" s="214"/>
      <c r="JS42" s="215"/>
      <c r="JT42" s="216"/>
      <c r="JU42" s="118"/>
      <c r="JV42" s="119"/>
      <c r="JW42" s="119"/>
      <c r="JX42" s="119"/>
      <c r="JY42" s="119"/>
      <c r="JZ42" s="119"/>
      <c r="KA42" s="119"/>
      <c r="KB42" s="119"/>
      <c r="KC42" s="119"/>
      <c r="KD42" s="119"/>
      <c r="KE42" s="119"/>
      <c r="KF42" s="119"/>
      <c r="KG42" s="119"/>
      <c r="KH42" s="119"/>
      <c r="KI42" s="119"/>
      <c r="KJ42" s="119"/>
      <c r="KK42" s="119"/>
      <c r="KL42" s="119"/>
      <c r="KM42" s="120"/>
      <c r="KN42" s="121"/>
      <c r="KO42" s="122"/>
      <c r="KP42" s="123"/>
      <c r="KQ42" s="124"/>
      <c r="KR42" s="212"/>
      <c r="KS42" s="212"/>
      <c r="KY42" s="213"/>
      <c r="KZ42" s="214"/>
      <c r="LA42" s="215"/>
      <c r="LB42" s="216"/>
      <c r="LC42" s="118"/>
      <c r="LD42" s="119"/>
      <c r="LE42" s="119"/>
      <c r="LF42" s="119"/>
      <c r="LG42" s="119"/>
      <c r="LH42" s="119"/>
      <c r="LI42" s="119"/>
      <c r="LJ42" s="119"/>
      <c r="LK42" s="119"/>
      <c r="LL42" s="119"/>
      <c r="LM42" s="119"/>
      <c r="LN42" s="119"/>
      <c r="LO42" s="119"/>
      <c r="LP42" s="119"/>
      <c r="LQ42" s="119"/>
      <c r="LR42" s="119"/>
      <c r="LS42" s="119"/>
      <c r="LT42" s="119"/>
      <c r="LU42" s="120"/>
      <c r="LV42" s="121"/>
      <c r="LW42" s="122"/>
      <c r="LX42" s="123"/>
      <c r="LY42" s="124"/>
      <c r="LZ42" s="212"/>
      <c r="MA42" s="212"/>
      <c r="MG42" s="213"/>
      <c r="MH42" s="214"/>
      <c r="MI42" s="215"/>
      <c r="MJ42" s="216"/>
      <c r="MK42" s="118"/>
      <c r="ML42" s="119"/>
      <c r="MM42" s="119"/>
      <c r="MN42" s="119"/>
      <c r="MO42" s="119"/>
      <c r="MP42" s="119"/>
      <c r="MQ42" s="119"/>
      <c r="MR42" s="119"/>
      <c r="MS42" s="119"/>
      <c r="MT42" s="119"/>
      <c r="MU42" s="119"/>
      <c r="MV42" s="119"/>
      <c r="MW42" s="119"/>
      <c r="MX42" s="119"/>
      <c r="MY42" s="119"/>
      <c r="MZ42" s="119"/>
      <c r="NA42" s="119"/>
      <c r="NB42" s="119"/>
      <c r="NC42" s="120"/>
      <c r="ND42" s="121"/>
      <c r="NE42" s="122"/>
      <c r="NF42" s="123"/>
      <c r="NG42" s="124"/>
      <c r="NH42" s="212"/>
      <c r="NI42" s="212"/>
      <c r="NO42" s="213"/>
      <c r="NP42" s="214"/>
      <c r="NQ42" s="215"/>
      <c r="NR42" s="216"/>
      <c r="NS42" s="118"/>
      <c r="NT42" s="119"/>
      <c r="NU42" s="119"/>
      <c r="NV42" s="119"/>
      <c r="NW42" s="119"/>
      <c r="NX42" s="119"/>
      <c r="NY42" s="119"/>
      <c r="NZ42" s="119"/>
      <c r="OA42" s="119"/>
      <c r="OB42" s="119"/>
      <c r="OC42" s="119"/>
      <c r="OD42" s="119"/>
      <c r="OE42" s="119"/>
      <c r="OF42" s="119"/>
      <c r="OG42" s="119"/>
      <c r="OH42" s="119"/>
      <c r="OI42" s="119"/>
      <c r="OJ42" s="119"/>
      <c r="OK42" s="120"/>
      <c r="OL42" s="121"/>
      <c r="OM42" s="122"/>
      <c r="ON42" s="123"/>
      <c r="OO42" s="124"/>
      <c r="OP42" s="212"/>
      <c r="OQ42" s="212"/>
    </row>
    <row r="43" spans="1:407" ht="22.5" customHeight="1" x14ac:dyDescent="0.25">
      <c r="E43" s="181"/>
      <c r="F43" s="184"/>
      <c r="G43" s="185"/>
      <c r="H43" s="187"/>
      <c r="I43" s="118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20"/>
      <c r="AB43" s="121"/>
      <c r="AC43" s="122"/>
      <c r="AD43" s="123"/>
      <c r="AE43" s="124"/>
      <c r="AF43" s="179"/>
      <c r="AG43" s="179"/>
      <c r="AM43" s="181"/>
      <c r="AN43" s="184"/>
      <c r="AO43" s="185"/>
      <c r="AP43" s="187"/>
      <c r="AQ43" s="118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20"/>
      <c r="BJ43" s="121"/>
      <c r="BK43" s="122"/>
      <c r="BL43" s="123"/>
      <c r="BM43" s="124"/>
      <c r="BN43" s="179"/>
      <c r="BO43" s="179"/>
      <c r="BU43" s="181" t="str">
        <f>IFERROR(INDEX(Results!P:P,MATCH($BS43,Results!$A:$A,0),1),"")</f>
        <v/>
      </c>
      <c r="BV43" s="184" t="str">
        <f>IFERROR(INDEX(Results!Q:Q,MATCH($BS43,Results!$A:$A,0),1),"")</f>
        <v/>
      </c>
      <c r="BW43" s="185"/>
      <c r="BX43" s="187" t="str">
        <f>IFERROR(INDEX(Results!S:S,MATCH($BS43,Results!$A:$A,0),1),"")</f>
        <v/>
      </c>
      <c r="BY43" s="118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20"/>
      <c r="CR43" s="121"/>
      <c r="CS43" s="122"/>
      <c r="CT43" s="123"/>
      <c r="CU43" s="124"/>
      <c r="CV43" s="179"/>
      <c r="CW43" s="179" t="str">
        <f>IFERROR(IF(INDEX(Results!O:O,MATCH($BS43,Results!$A:$A,0),1)=0,"",INDEX(Results!O:O,MATCH($BS43,Results!$A:$A,0),1)),"")</f>
        <v/>
      </c>
      <c r="DC43" s="181" t="str">
        <f>IFERROR(INDEX(Results!P:P,MATCH($DA43,Results!$A:$A,0),1),"")</f>
        <v/>
      </c>
      <c r="DD43" s="184" t="str">
        <f>IFERROR(INDEX(Results!Q:Q,MATCH($DA43,Results!$A:$A,0),1),"")</f>
        <v/>
      </c>
      <c r="DE43" s="185"/>
      <c r="DF43" s="187" t="str">
        <f>IFERROR(INDEX(Results!S:S,MATCH($DA43,Results!$A:$A,0),1),"")</f>
        <v/>
      </c>
      <c r="DG43" s="118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  <c r="DT43" s="119"/>
      <c r="DU43" s="119"/>
      <c r="DV43" s="119"/>
      <c r="DW43" s="119"/>
      <c r="DX43" s="119"/>
      <c r="DY43" s="120"/>
      <c r="DZ43" s="121"/>
      <c r="EA43" s="122"/>
      <c r="EB43" s="123"/>
      <c r="EC43" s="124"/>
      <c r="ED43" s="179"/>
      <c r="EE43" s="179" t="str">
        <f>IFERROR(IF(INDEX(Results!O:O,MATCH($DA43,Results!$A:$A,0),1)=0,"",INDEX(Results!O:O,MATCH($DA43,Results!$A:$A,0),1)),"")</f>
        <v/>
      </c>
      <c r="EK43" s="189" t="str">
        <f>IFERROR(INDEX(Results!P:P,MATCH($EI43,Results!$A:$A,0),1),"")</f>
        <v/>
      </c>
      <c r="EL43" s="192" t="str">
        <f>IFERROR(INDEX(Results!Q:Q,MATCH($EI43,Results!$A:$A,0),1),"")</f>
        <v/>
      </c>
      <c r="EM43" s="193"/>
      <c r="EN43" s="195" t="str">
        <f>IFERROR(INDEX(Results!S:S,MATCH($EI43,Results!$A:$A,0),1),"")</f>
        <v/>
      </c>
      <c r="EO43" s="118"/>
      <c r="EP43" s="119"/>
      <c r="EQ43" s="119"/>
      <c r="ER43" s="119"/>
      <c r="ES43" s="119"/>
      <c r="ET43" s="119"/>
      <c r="EU43" s="119"/>
      <c r="EV43" s="119"/>
      <c r="EW43" s="119"/>
      <c r="EX43" s="119"/>
      <c r="EY43" s="119"/>
      <c r="EZ43" s="119"/>
      <c r="FA43" s="119"/>
      <c r="FB43" s="119"/>
      <c r="FC43" s="119"/>
      <c r="FD43" s="119"/>
      <c r="FE43" s="119"/>
      <c r="FF43" s="119"/>
      <c r="FG43" s="120"/>
      <c r="FH43" s="121"/>
      <c r="FI43" s="122"/>
      <c r="FJ43" s="123"/>
      <c r="FK43" s="124"/>
      <c r="FL43" s="179"/>
      <c r="FM43" s="179" t="str">
        <f>IFERROR(IF(INDEX(Results!O:O,MATCH($EI43,Results!$A:$A,0),1)=0,"",INDEX(Results!O:O,MATCH($EI43,Results!$A:$A,0),1)),"")</f>
        <v/>
      </c>
      <c r="FS43" s="181" t="str">
        <f>IFERROR(INDEX(Results!P:P,MATCH($FQ43,Results!$A:$A,0),1),"")</f>
        <v/>
      </c>
      <c r="FT43" s="184" t="str">
        <f>IFERROR(INDEX(Results!Q:Q,MATCH($FQ43,Results!$A:$A,0),1),"")</f>
        <v/>
      </c>
      <c r="FU43" s="185"/>
      <c r="FV43" s="187" t="str">
        <f>IFERROR(INDEX(Results!S:S,MATCH($FQ43,Results!$A:$A,0),1),"")</f>
        <v/>
      </c>
      <c r="FW43" s="118"/>
      <c r="FX43" s="119"/>
      <c r="FY43" s="119"/>
      <c r="FZ43" s="119"/>
      <c r="GA43" s="119"/>
      <c r="GB43" s="119"/>
      <c r="GC43" s="119"/>
      <c r="GD43" s="119"/>
      <c r="GE43" s="119"/>
      <c r="GF43" s="119"/>
      <c r="GG43" s="119"/>
      <c r="GH43" s="119"/>
      <c r="GI43" s="119"/>
      <c r="GJ43" s="119"/>
      <c r="GK43" s="119"/>
      <c r="GL43" s="119"/>
      <c r="GM43" s="119"/>
      <c r="GN43" s="119"/>
      <c r="GO43" s="120"/>
      <c r="GP43" s="121"/>
      <c r="GQ43" s="122"/>
      <c r="GR43" s="123"/>
      <c r="GS43" s="124"/>
      <c r="GT43" s="179"/>
      <c r="GU43" s="179" t="str">
        <f>IFERROR(IF(INDEX(Results!O:O,MATCH($FQ43,Results!$A:$A,0),1)=0,"",INDEX(Results!O:O,MATCH($FQ43,Results!$A:$A,0),1)),"")</f>
        <v/>
      </c>
      <c r="HA43" s="181" t="str">
        <f>IFERROR(INDEX(Results!P:P,MATCH($GY43,Results!$A:$A,0),1),"")</f>
        <v/>
      </c>
      <c r="HB43" s="184" t="str">
        <f>IFERROR(INDEX(Results!Q:Q,MATCH($GY43,Results!$A:$A,0),1),"")</f>
        <v/>
      </c>
      <c r="HC43" s="185"/>
      <c r="HD43" s="187" t="str">
        <f>IFERROR(INDEX(Results!S:S,MATCH($GY43,Results!$A:$A,0),1),"")</f>
        <v/>
      </c>
      <c r="HE43" s="118"/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  <c r="HW43" s="120"/>
      <c r="HX43" s="121"/>
      <c r="HY43" s="122"/>
      <c r="HZ43" s="123"/>
      <c r="IA43" s="124"/>
      <c r="IB43" s="179"/>
      <c r="IC43" s="179" t="str">
        <f>IFERROR(IF(INDEX(Results!O:O,MATCH($GY43,Results!$A:$A,0),1)=0,"",INDEX(Results!O:O,MATCH($GY43,Results!$A:$A,0),1)),"")</f>
        <v/>
      </c>
      <c r="II43" s="181" t="str">
        <f>IFERROR(INDEX(Results!P:P,MATCH($IG43,Results!$A:$A,0),1),"")</f>
        <v/>
      </c>
      <c r="IJ43" s="184" t="str">
        <f>IFERROR(INDEX(Results!Q:Q,MATCH($IG43,Results!$A:$A,0),1),"")</f>
        <v/>
      </c>
      <c r="IK43" s="185"/>
      <c r="IL43" s="187" t="str">
        <f>IFERROR(INDEX(Results!S:S,MATCH($IG43,Results!$A:$A,0),1),"")</f>
        <v/>
      </c>
      <c r="IM43" s="118"/>
      <c r="IN43" s="119"/>
      <c r="IO43" s="119"/>
      <c r="IP43" s="119"/>
      <c r="IQ43" s="119"/>
      <c r="IR43" s="119"/>
      <c r="IS43" s="119"/>
      <c r="IT43" s="119"/>
      <c r="IU43" s="119"/>
      <c r="IV43" s="119"/>
      <c r="IW43" s="119"/>
      <c r="IX43" s="119"/>
      <c r="IY43" s="119"/>
      <c r="IZ43" s="119"/>
      <c r="JA43" s="119"/>
      <c r="JB43" s="119"/>
      <c r="JC43" s="119"/>
      <c r="JD43" s="119"/>
      <c r="JE43" s="120"/>
      <c r="JF43" s="121"/>
      <c r="JG43" s="122"/>
      <c r="JH43" s="123"/>
      <c r="JI43" s="124"/>
      <c r="JJ43" s="179"/>
      <c r="JK43" s="179" t="str">
        <f>IFERROR(IF(INDEX(Results!O:O,MATCH($IG43,Results!$A:$A,0),1)=0,"",INDEX(Results!O:O,MATCH($IG43,Results!$A:$A,0),1)),"")</f>
        <v/>
      </c>
      <c r="JQ43" s="181" t="str">
        <f>IFERROR(INDEX(Results!P:P,MATCH($JO43,Results!$A:$A,0),1),"")</f>
        <v/>
      </c>
      <c r="JR43" s="184" t="str">
        <f>IFERROR(INDEX(Results!Q:Q,MATCH($JO43,Results!$A:$A,0),1),"")</f>
        <v/>
      </c>
      <c r="JS43" s="185"/>
      <c r="JT43" s="187" t="str">
        <f>IFERROR(INDEX(Results!S:S,MATCH($JO43,Results!$A:$A,0),1),"")</f>
        <v/>
      </c>
      <c r="JU43" s="118"/>
      <c r="JV43" s="119"/>
      <c r="JW43" s="119"/>
      <c r="JX43" s="119"/>
      <c r="JY43" s="119"/>
      <c r="JZ43" s="119"/>
      <c r="KA43" s="119"/>
      <c r="KB43" s="119"/>
      <c r="KC43" s="119"/>
      <c r="KD43" s="119"/>
      <c r="KE43" s="119"/>
      <c r="KF43" s="119"/>
      <c r="KG43" s="119"/>
      <c r="KH43" s="119"/>
      <c r="KI43" s="119"/>
      <c r="KJ43" s="119"/>
      <c r="KK43" s="119"/>
      <c r="KL43" s="119"/>
      <c r="KM43" s="120"/>
      <c r="KN43" s="121"/>
      <c r="KO43" s="122"/>
      <c r="KP43" s="123"/>
      <c r="KQ43" s="124"/>
      <c r="KR43" s="179"/>
      <c r="KS43" s="179" t="str">
        <f>IFERROR(IF(INDEX(Results!O:O,MATCH($JO43,Results!$A:$A,0),1)=0,"",INDEX(Results!O:O,MATCH($JO43,Results!$A:$A,0),1)),"")</f>
        <v/>
      </c>
      <c r="KY43" s="181" t="str">
        <f>IFERROR(INDEX(Results!P:P,MATCH($KW43,Results!$A:$A,0),1),"")</f>
        <v/>
      </c>
      <c r="KZ43" s="184" t="str">
        <f>IFERROR(INDEX(Results!Q:Q,MATCH($KW43,Results!$A:$A,0),1),"")</f>
        <v/>
      </c>
      <c r="LA43" s="185"/>
      <c r="LB43" s="187" t="str">
        <f>IFERROR(INDEX(Results!S:S,MATCH($KW43,Results!$A:$A,0),1),"")</f>
        <v/>
      </c>
      <c r="LC43" s="118"/>
      <c r="LD43" s="119"/>
      <c r="LE43" s="119"/>
      <c r="LF43" s="119"/>
      <c r="LG43" s="119"/>
      <c r="LH43" s="119"/>
      <c r="LI43" s="119"/>
      <c r="LJ43" s="119"/>
      <c r="LK43" s="119"/>
      <c r="LL43" s="119"/>
      <c r="LM43" s="119"/>
      <c r="LN43" s="119"/>
      <c r="LO43" s="119"/>
      <c r="LP43" s="119"/>
      <c r="LQ43" s="119"/>
      <c r="LR43" s="119"/>
      <c r="LS43" s="119"/>
      <c r="LT43" s="119"/>
      <c r="LU43" s="120"/>
      <c r="LV43" s="121"/>
      <c r="LW43" s="122"/>
      <c r="LX43" s="123"/>
      <c r="LY43" s="124"/>
      <c r="LZ43" s="179"/>
      <c r="MA43" s="179" t="str">
        <f>IFERROR(IF(INDEX(Results!O:O,MATCH($KW43,Results!$A:$A,0),1)=0,"",INDEX(Results!O:O,MATCH($KW43,Results!$A:$A,0),1)),"")</f>
        <v/>
      </c>
      <c r="MG43" s="181" t="str">
        <f>IFERROR(INDEX(Results!P:P,MATCH($ME43,Results!$A:$A,0),1),"")</f>
        <v/>
      </c>
      <c r="MH43" s="184" t="str">
        <f>IFERROR(INDEX(Results!Q:Q,MATCH($ME43,Results!$A:$A,0),1),"")</f>
        <v/>
      </c>
      <c r="MI43" s="185"/>
      <c r="MJ43" s="187" t="str">
        <f>IFERROR(INDEX(Results!S:S,MATCH($ME43,Results!$A:$A,0),1),"")</f>
        <v/>
      </c>
      <c r="MK43" s="118"/>
      <c r="ML43" s="119"/>
      <c r="MM43" s="119"/>
      <c r="MN43" s="119"/>
      <c r="MO43" s="119"/>
      <c r="MP43" s="119"/>
      <c r="MQ43" s="119"/>
      <c r="MR43" s="119"/>
      <c r="MS43" s="119"/>
      <c r="MT43" s="119"/>
      <c r="MU43" s="119"/>
      <c r="MV43" s="119"/>
      <c r="MW43" s="119"/>
      <c r="MX43" s="119"/>
      <c r="MY43" s="119"/>
      <c r="MZ43" s="119"/>
      <c r="NA43" s="119"/>
      <c r="NB43" s="119"/>
      <c r="NC43" s="120"/>
      <c r="ND43" s="121"/>
      <c r="NE43" s="122"/>
      <c r="NF43" s="123"/>
      <c r="NG43" s="124"/>
      <c r="NH43" s="179"/>
      <c r="NI43" s="179" t="str">
        <f>IFERROR(IF(INDEX(Results!O:O,MATCH($ME43,Results!$A:$A,0),1)=0,"",INDEX(Results!O:O,MATCH($ME43,Results!$A:$A,0),1)),"")</f>
        <v/>
      </c>
      <c r="NO43" s="181" t="str">
        <f>IFERROR(INDEX(Results!P:P,MATCH($NM43,Results!$A:$A,0),1),"")</f>
        <v/>
      </c>
      <c r="NP43" s="184" t="str">
        <f>IFERROR(INDEX(Results!Q:Q,MATCH($NM43,Results!$A:$A,0),1),"")</f>
        <v/>
      </c>
      <c r="NQ43" s="185"/>
      <c r="NR43" s="187" t="str">
        <f>IFERROR(INDEX(Results!S:S,MATCH($NM43,Results!$A:$A,0),1),"")</f>
        <v/>
      </c>
      <c r="NS43" s="118"/>
      <c r="NT43" s="119"/>
      <c r="NU43" s="119"/>
      <c r="NV43" s="119"/>
      <c r="NW43" s="119"/>
      <c r="NX43" s="119"/>
      <c r="NY43" s="119"/>
      <c r="NZ43" s="119"/>
      <c r="OA43" s="119"/>
      <c r="OB43" s="119"/>
      <c r="OC43" s="119"/>
      <c r="OD43" s="119"/>
      <c r="OE43" s="119"/>
      <c r="OF43" s="119"/>
      <c r="OG43" s="119"/>
      <c r="OH43" s="119"/>
      <c r="OI43" s="119"/>
      <c r="OJ43" s="119"/>
      <c r="OK43" s="120"/>
      <c r="OL43" s="121"/>
      <c r="OM43" s="122"/>
      <c r="ON43" s="123"/>
      <c r="OO43" s="124"/>
      <c r="OP43" s="179"/>
      <c r="OQ43" s="179" t="str">
        <f>IFERROR(IF(INDEX(Results!O:O,MATCH($NM43,Results!$A:$A,0),1)=0,"",INDEX(Results!O:O,MATCH($NM43,Results!$A:$A,0),1)),"")</f>
        <v/>
      </c>
    </row>
    <row r="44" spans="1:407" ht="22.5" customHeight="1" x14ac:dyDescent="0.25">
      <c r="E44" s="180" t="str">
        <f>IFERROR(INDEX(Results!P:P,MATCH($C44,Results!$B:$B,0),1),"")</f>
        <v/>
      </c>
      <c r="F44" s="182" t="str">
        <f>IFERROR(INDEX(Results!Q:Q,MATCH($C44,Results!$B:$B,0),1),"")</f>
        <v/>
      </c>
      <c r="G44" s="183"/>
      <c r="H44" s="186" t="str">
        <f>IFERROR(INDEX(Results!S:S,MATCH($C44,Results!$B:$B,0),1),"")</f>
        <v/>
      </c>
      <c r="I44" s="118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20"/>
      <c r="AB44" s="121"/>
      <c r="AC44" s="122"/>
      <c r="AD44" s="123"/>
      <c r="AE44" s="124"/>
      <c r="AF44" s="178"/>
      <c r="AG44" s="178" t="str">
        <f>IFERROR(IF(INDEX(Results!O:O,MATCH($C44,Results!$B:$B,0),1)=0,"",INDEX(Results!O:O,MATCH($C44,Results!$B:$B,0),1)),"")</f>
        <v/>
      </c>
      <c r="AI44">
        <f>AI41</f>
        <v>2</v>
      </c>
      <c r="AJ44">
        <f>AJ41+1</f>
        <v>12</v>
      </c>
      <c r="AK44" t="str">
        <f t="shared" ref="AK44" si="111">AI44&amp;AJ44</f>
        <v>212</v>
      </c>
      <c r="AM44" s="180" t="str">
        <f>IFERROR(INDEX(Results!P:P,MATCH($AK44,Results!$B:$B,0),1),"")</f>
        <v/>
      </c>
      <c r="AN44" s="182" t="str">
        <f>IFERROR(INDEX(Results!Q:Q,MATCH($AK44,Results!$B:$B,0),1),"")</f>
        <v/>
      </c>
      <c r="AO44" s="183"/>
      <c r="AP44" s="186" t="str">
        <f>IFERROR(INDEX(Results!S:S,MATCH($AK44,Results!$B:$B,0),1),"")</f>
        <v/>
      </c>
      <c r="AQ44" s="118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20"/>
      <c r="BJ44" s="121"/>
      <c r="BK44" s="122"/>
      <c r="BL44" s="123"/>
      <c r="BM44" s="124"/>
      <c r="BN44" s="178"/>
      <c r="BO44" s="178" t="str">
        <f>IFERROR(IF(INDEX(Results!O:O,MATCH($AK44,Results!$B:$B,0),1)=0,"",INDEX(Results!O:O,MATCH($AK44,Results!$B:$B,0),1)),"")</f>
        <v/>
      </c>
      <c r="BQ44">
        <f>BQ41</f>
        <v>3</v>
      </c>
      <c r="BR44">
        <f>BR41+1</f>
        <v>12</v>
      </c>
      <c r="BS44" t="str">
        <f t="shared" ref="BS44" si="112">BQ44&amp;BR44</f>
        <v>312</v>
      </c>
      <c r="BU44" s="180" t="str">
        <f>IFERROR(INDEX(Results!P:P,MATCH($BS44,Results!$B:$B,0),1),"")</f>
        <v/>
      </c>
      <c r="BV44" s="182" t="str">
        <f>IFERROR(INDEX(Results!Q:Q,MATCH($BS44,Results!$B:$B,0),1),"")</f>
        <v/>
      </c>
      <c r="BW44" s="183"/>
      <c r="BX44" s="186" t="str">
        <f>IFERROR(INDEX(Results!S:S,MATCH($BS44,Results!$B:$B,0),1),"")</f>
        <v/>
      </c>
      <c r="BY44" s="118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  <c r="CL44" s="119"/>
      <c r="CM44" s="119"/>
      <c r="CN44" s="119"/>
      <c r="CO44" s="119"/>
      <c r="CP44" s="119"/>
      <c r="CQ44" s="120"/>
      <c r="CR44" s="121"/>
      <c r="CS44" s="122"/>
      <c r="CT44" s="123"/>
      <c r="CU44" s="124"/>
      <c r="CV44" s="178"/>
      <c r="CW44" s="178" t="str">
        <f>IFERROR(IF(INDEX(Results!O:O,MATCH($BS44,Results!$B:$B,0),1)=0,"",INDEX(Results!O:O,MATCH($BS44,Results!$B:$B,0),1)),"")</f>
        <v/>
      </c>
      <c r="CY44">
        <f>CY41</f>
        <v>4</v>
      </c>
      <c r="CZ44">
        <f>CZ41+1</f>
        <v>12</v>
      </c>
      <c r="DA44" t="str">
        <f t="shared" ref="DA44" si="113">CY44&amp;CZ44</f>
        <v>412</v>
      </c>
      <c r="DC44" s="180">
        <f>IFERROR(INDEX(Results!P:P,MATCH($DA44,Results!$B:$B,0),1),"")</f>
        <v>88</v>
      </c>
      <c r="DD44" s="182" t="str">
        <f>IFERROR(INDEX(Results!Q:Q,MATCH($DA44,Results!$B:$B,0),1),"")</f>
        <v>Kirrah Paten</v>
      </c>
      <c r="DE44" s="183"/>
      <c r="DF44" s="186" t="str">
        <f>IFERROR(INDEX(Results!S:S,MATCH($DA44,Results!$B:$B,0),1),"")</f>
        <v>Southside</v>
      </c>
      <c r="DG44" s="118"/>
      <c r="DH44" s="119"/>
      <c r="DI44" s="119"/>
      <c r="DJ44" s="119"/>
      <c r="DK44" s="119"/>
      <c r="DL44" s="119"/>
      <c r="DM44" s="119"/>
      <c r="DN44" s="119"/>
      <c r="DO44" s="119"/>
      <c r="DP44" s="119"/>
      <c r="DQ44" s="119"/>
      <c r="DR44" s="119"/>
      <c r="DS44" s="119"/>
      <c r="DT44" s="119"/>
      <c r="DU44" s="119"/>
      <c r="DV44" s="119"/>
      <c r="DW44" s="119"/>
      <c r="DX44" s="119"/>
      <c r="DY44" s="120"/>
      <c r="DZ44" s="121"/>
      <c r="EA44" s="122"/>
      <c r="EB44" s="123"/>
      <c r="EC44" s="124"/>
      <c r="ED44" s="178"/>
      <c r="EE44" s="178" t="str">
        <f>IFERROR(IF(INDEX(Results!O:O,MATCH($DA44,Results!$B:$B,0),1)=0,"",INDEX(Results!O:O,MATCH($DA44,Results!$B:$B,0),1)),"")</f>
        <v/>
      </c>
      <c r="EG44">
        <f>EG41</f>
        <v>5</v>
      </c>
      <c r="EH44">
        <f>EH41+1</f>
        <v>12</v>
      </c>
      <c r="EI44" t="str">
        <f t="shared" ref="EI44" si="114">EG44&amp;EH44</f>
        <v>512</v>
      </c>
      <c r="EK44" s="180">
        <f>IFERROR(INDEX(Results!P:P,MATCH($EI44,Results!$B:$B,0),1),"")</f>
        <v>89</v>
      </c>
      <c r="EL44" s="182" t="str">
        <f>IFERROR(INDEX(Results!Q:Q,MATCH($EI44,Results!$B:$B,0),1),"")</f>
        <v>Hayden Taylor</v>
      </c>
      <c r="EM44" s="183"/>
      <c r="EN44" s="186" t="str">
        <f>IFERROR(INDEX(Results!S:S,MATCH($EI44,Results!$B:$B,0),1),"")</f>
        <v>Runcorn</v>
      </c>
      <c r="EO44" s="118"/>
      <c r="EP44" s="119"/>
      <c r="EQ44" s="119"/>
      <c r="ER44" s="119"/>
      <c r="ES44" s="119"/>
      <c r="ET44" s="119"/>
      <c r="EU44" s="119"/>
      <c r="EV44" s="119"/>
      <c r="EW44" s="119"/>
      <c r="EX44" s="119"/>
      <c r="EY44" s="119"/>
      <c r="EZ44" s="119"/>
      <c r="FA44" s="119"/>
      <c r="FB44" s="119"/>
      <c r="FC44" s="119"/>
      <c r="FD44" s="119"/>
      <c r="FE44" s="119"/>
      <c r="FF44" s="119"/>
      <c r="FG44" s="120"/>
      <c r="FH44" s="121"/>
      <c r="FI44" s="122"/>
      <c r="FJ44" s="123"/>
      <c r="FK44" s="124"/>
      <c r="FL44" s="178"/>
      <c r="FM44" s="178" t="str">
        <f>IFERROR(IF(INDEX(Results!O:O,MATCH($EI44,Results!$B:$B,0),1)=0,"",INDEX(Results!O:O,MATCH($EI44,Results!$B:$B,0),1)),"")</f>
        <v/>
      </c>
      <c r="FO44">
        <f>FO41</f>
        <v>6</v>
      </c>
      <c r="FP44">
        <f>FP41+1</f>
        <v>12</v>
      </c>
      <c r="FQ44" t="str">
        <f t="shared" ref="FQ44" si="115">FO44&amp;FP44</f>
        <v>612</v>
      </c>
      <c r="FS44" s="180" t="str">
        <f>IFERROR(INDEX(Results!P:P,MATCH($FQ44,Results!$B:$B,0),1),"")</f>
        <v/>
      </c>
      <c r="FT44" s="182" t="str">
        <f>IFERROR(INDEX(Results!Q:Q,MATCH($FQ44,Results!$B:$B,0),1),"")</f>
        <v/>
      </c>
      <c r="FU44" s="183"/>
      <c r="FV44" s="186" t="str">
        <f>IFERROR(INDEX(Results!S:S,MATCH($FQ44,Results!$B:$B,0),1),"")</f>
        <v/>
      </c>
      <c r="FW44" s="118"/>
      <c r="FX44" s="119"/>
      <c r="FY44" s="119"/>
      <c r="FZ44" s="119"/>
      <c r="GA44" s="119"/>
      <c r="GB44" s="119"/>
      <c r="GC44" s="119"/>
      <c r="GD44" s="119"/>
      <c r="GE44" s="119"/>
      <c r="GF44" s="119"/>
      <c r="GG44" s="119"/>
      <c r="GH44" s="119"/>
      <c r="GI44" s="119"/>
      <c r="GJ44" s="119"/>
      <c r="GK44" s="119"/>
      <c r="GL44" s="119"/>
      <c r="GM44" s="119"/>
      <c r="GN44" s="119"/>
      <c r="GO44" s="120"/>
      <c r="GP44" s="121"/>
      <c r="GQ44" s="122"/>
      <c r="GR44" s="123"/>
      <c r="GS44" s="124"/>
      <c r="GT44" s="178"/>
      <c r="GU44" s="178" t="str">
        <f>IFERROR(IF(INDEX(Results!O:O,MATCH($FQ44,Results!$B:$B,0),1)=0,"",INDEX(Results!O:O,MATCH($FQ44,Results!$B:$B,0),1)),"")</f>
        <v/>
      </c>
      <c r="GW44">
        <f>GW41</f>
        <v>7</v>
      </c>
      <c r="GX44">
        <f>GX41+1</f>
        <v>12</v>
      </c>
      <c r="GY44" t="str">
        <f t="shared" ref="GY44" si="116">GW44&amp;GX44</f>
        <v>712</v>
      </c>
      <c r="HA44" s="180" t="str">
        <f>IFERROR(INDEX(Results!P:P,MATCH($GY44,Results!$B:$B,0),1),"")</f>
        <v/>
      </c>
      <c r="HB44" s="182" t="str">
        <f>IFERROR(INDEX(Results!Q:Q,MATCH($GY44,Results!$B:$B,0),1),"")</f>
        <v/>
      </c>
      <c r="HC44" s="183"/>
      <c r="HD44" s="186" t="str">
        <f>IFERROR(INDEX(Results!S:S,MATCH($GY44,Results!$B:$B,0),1),"")</f>
        <v/>
      </c>
      <c r="HE44" s="118"/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  <c r="HW44" s="120"/>
      <c r="HX44" s="121"/>
      <c r="HY44" s="122"/>
      <c r="HZ44" s="123"/>
      <c r="IA44" s="124"/>
      <c r="IB44" s="178"/>
      <c r="IC44" s="178" t="str">
        <f>IFERROR(IF(INDEX(Results!O:O,MATCH($GY44,Results!$B:$B,0),1)=0,"",INDEX(Results!O:O,MATCH($GY44,Results!$B:$B,0),1)),"")</f>
        <v/>
      </c>
      <c r="IE44">
        <f>IE41</f>
        <v>8</v>
      </c>
      <c r="IF44">
        <f>IF41+1</f>
        <v>12</v>
      </c>
      <c r="IG44" t="str">
        <f t="shared" ref="IG44" si="117">IE44&amp;IF44</f>
        <v>812</v>
      </c>
      <c r="II44" s="180" t="str">
        <f>IFERROR(INDEX(Results!P:P,MATCH($IG44,Results!$B:$B,0),1),"")</f>
        <v/>
      </c>
      <c r="IJ44" s="182" t="str">
        <f>IFERROR(INDEX(Results!Q:Q,MATCH($IG44,Results!$B:$B,0),1),"")</f>
        <v/>
      </c>
      <c r="IK44" s="183"/>
      <c r="IL44" s="186" t="str">
        <f>IFERROR(INDEX(Results!S:S,MATCH($IG44,Results!$B:$B,0),1),"")</f>
        <v/>
      </c>
      <c r="IM44" s="118"/>
      <c r="IN44" s="119"/>
      <c r="IO44" s="119"/>
      <c r="IP44" s="119"/>
      <c r="IQ44" s="119"/>
      <c r="IR44" s="119"/>
      <c r="IS44" s="119"/>
      <c r="IT44" s="119"/>
      <c r="IU44" s="119"/>
      <c r="IV44" s="119"/>
      <c r="IW44" s="119"/>
      <c r="IX44" s="119"/>
      <c r="IY44" s="119"/>
      <c r="IZ44" s="119"/>
      <c r="JA44" s="119"/>
      <c r="JB44" s="119"/>
      <c r="JC44" s="119"/>
      <c r="JD44" s="119"/>
      <c r="JE44" s="120"/>
      <c r="JF44" s="121"/>
      <c r="JG44" s="122"/>
      <c r="JH44" s="123"/>
      <c r="JI44" s="124"/>
      <c r="JJ44" s="178"/>
      <c r="JK44" s="178" t="str">
        <f>IFERROR(IF(INDEX(Results!O:O,MATCH($IG44,Results!$B:$B,0),1)=0,"",INDEX(Results!O:O,MATCH($IG44,Results!$B:$B,0),1)),"")</f>
        <v/>
      </c>
      <c r="JM44">
        <f>JM41</f>
        <v>9</v>
      </c>
      <c r="JN44">
        <f>JN41+1</f>
        <v>12</v>
      </c>
      <c r="JO44" t="str">
        <f t="shared" ref="JO44" si="118">JM44&amp;JN44</f>
        <v>912</v>
      </c>
      <c r="JQ44" s="180" t="str">
        <f>IFERROR(INDEX(Results!P:P,MATCH($JO44,Results!$B:$B,0),1),"")</f>
        <v/>
      </c>
      <c r="JR44" s="182" t="str">
        <f>IFERROR(INDEX(Results!Q:Q,MATCH($JO44,Results!$B:$B,0),1),"")</f>
        <v/>
      </c>
      <c r="JS44" s="183"/>
      <c r="JT44" s="186" t="str">
        <f>IFERROR(INDEX(Results!S:S,MATCH($JO44,Results!$B:$B,0),1),"")</f>
        <v/>
      </c>
      <c r="JU44" s="118"/>
      <c r="JV44" s="119"/>
      <c r="JW44" s="119"/>
      <c r="JX44" s="119"/>
      <c r="JY44" s="119"/>
      <c r="JZ44" s="119"/>
      <c r="KA44" s="119"/>
      <c r="KB44" s="119"/>
      <c r="KC44" s="119"/>
      <c r="KD44" s="119"/>
      <c r="KE44" s="119"/>
      <c r="KF44" s="119"/>
      <c r="KG44" s="119"/>
      <c r="KH44" s="119"/>
      <c r="KI44" s="119"/>
      <c r="KJ44" s="119"/>
      <c r="KK44" s="119"/>
      <c r="KL44" s="119"/>
      <c r="KM44" s="120"/>
      <c r="KN44" s="121"/>
      <c r="KO44" s="122"/>
      <c r="KP44" s="123"/>
      <c r="KQ44" s="124"/>
      <c r="KR44" s="178"/>
      <c r="KS44" s="178" t="str">
        <f>IFERROR(IF(INDEX(Results!O:O,MATCH($JO44,Results!$B:$B,0),1)=0,"",INDEX(Results!O:O,MATCH($JO44,Results!$B:$B,0),1)),"")</f>
        <v/>
      </c>
      <c r="KU44">
        <f>KU41</f>
        <v>10</v>
      </c>
      <c r="KV44">
        <f>KV41+1</f>
        <v>12</v>
      </c>
      <c r="KW44" t="str">
        <f t="shared" ref="KW44" si="119">KU44&amp;KV44</f>
        <v>1012</v>
      </c>
      <c r="KY44" s="180" t="str">
        <f>IFERROR(INDEX(Results!P:P,MATCH($KW44,Results!$B:$B,0),1),"")</f>
        <v/>
      </c>
      <c r="KZ44" s="182" t="str">
        <f>IFERROR(INDEX(Results!Q:Q,MATCH($KW44,Results!$B:$B,0),1),"")</f>
        <v/>
      </c>
      <c r="LA44" s="183"/>
      <c r="LB44" s="186" t="str">
        <f>IFERROR(INDEX(Results!S:S,MATCH($KW44,Results!$B:$B,0),1),"")</f>
        <v/>
      </c>
      <c r="LC44" s="118"/>
      <c r="LD44" s="119"/>
      <c r="LE44" s="119"/>
      <c r="LF44" s="119"/>
      <c r="LG44" s="119"/>
      <c r="LH44" s="119"/>
      <c r="LI44" s="119"/>
      <c r="LJ44" s="119"/>
      <c r="LK44" s="119"/>
      <c r="LL44" s="119"/>
      <c r="LM44" s="119"/>
      <c r="LN44" s="119"/>
      <c r="LO44" s="119"/>
      <c r="LP44" s="119"/>
      <c r="LQ44" s="119"/>
      <c r="LR44" s="119"/>
      <c r="LS44" s="119"/>
      <c r="LT44" s="119"/>
      <c r="LU44" s="120"/>
      <c r="LV44" s="121"/>
      <c r="LW44" s="122"/>
      <c r="LX44" s="123"/>
      <c r="LY44" s="124"/>
      <c r="LZ44" s="178"/>
      <c r="MA44" s="178" t="str">
        <f>IFERROR(IF(INDEX(Results!O:O,MATCH($KW44,Results!$B:$B,0),1)=0,"",INDEX(Results!O:O,MATCH($KW44,Results!$B:$B,0),1)),"")</f>
        <v/>
      </c>
      <c r="MC44">
        <f>MC41</f>
        <v>11</v>
      </c>
      <c r="MD44">
        <f>MD41+1</f>
        <v>12</v>
      </c>
      <c r="ME44" t="str">
        <f t="shared" ref="ME44" si="120">MC44&amp;MD44</f>
        <v>1112</v>
      </c>
      <c r="MG44" s="180" t="str">
        <f>IFERROR(INDEX(Results!P:P,MATCH($ME44,Results!$B:$B,0),1),"")</f>
        <v/>
      </c>
      <c r="MH44" s="182" t="str">
        <f>IFERROR(INDEX(Results!Q:Q,MATCH($ME44,Results!$B:$B,0),1),"")</f>
        <v/>
      </c>
      <c r="MI44" s="183"/>
      <c r="MJ44" s="186" t="str">
        <f>IFERROR(INDEX(Results!S:S,MATCH($ME44,Results!$B:$B,0),1),"")</f>
        <v/>
      </c>
      <c r="MK44" s="118"/>
      <c r="ML44" s="119"/>
      <c r="MM44" s="119"/>
      <c r="MN44" s="119"/>
      <c r="MO44" s="119"/>
      <c r="MP44" s="119"/>
      <c r="MQ44" s="119"/>
      <c r="MR44" s="119"/>
      <c r="MS44" s="119"/>
      <c r="MT44" s="119"/>
      <c r="MU44" s="119"/>
      <c r="MV44" s="119"/>
      <c r="MW44" s="119"/>
      <c r="MX44" s="119"/>
      <c r="MY44" s="119"/>
      <c r="MZ44" s="119"/>
      <c r="NA44" s="119"/>
      <c r="NB44" s="119"/>
      <c r="NC44" s="120"/>
      <c r="ND44" s="121"/>
      <c r="NE44" s="122"/>
      <c r="NF44" s="123"/>
      <c r="NG44" s="124"/>
      <c r="NH44" s="178"/>
      <c r="NI44" s="178" t="str">
        <f>IFERROR(IF(INDEX(Results!O:O,MATCH($ME44,Results!$B:$B,0),1)=0,"",INDEX(Results!O:O,MATCH($ME44,Results!$B:$B,0),1)),"")</f>
        <v/>
      </c>
      <c r="NK44">
        <f>NK41</f>
        <v>12</v>
      </c>
      <c r="NL44">
        <f>NL41+1</f>
        <v>12</v>
      </c>
      <c r="NM44" t="str">
        <f t="shared" ref="NM44" si="121">NK44&amp;NL44</f>
        <v>1212</v>
      </c>
      <c r="NO44" s="180">
        <f>IFERROR(INDEX(Results!P:P,MATCH($NM44,Results!$B:$B,0),1),"")</f>
        <v>7</v>
      </c>
      <c r="NP44" s="182" t="str">
        <f>IFERROR(INDEX(Results!Q:Q,MATCH($NM44,Results!$B:$B,0),1),"")</f>
        <v>Harper Collins</v>
      </c>
      <c r="NQ44" s="183"/>
      <c r="NR44" s="186" t="str">
        <f>IFERROR(INDEX(Results!S:S,MATCH($NM44,Results!$B:$B,0),1),"")</f>
        <v>Southside</v>
      </c>
      <c r="NS44" s="118"/>
      <c r="NT44" s="119"/>
      <c r="NU44" s="119"/>
      <c r="NV44" s="119"/>
      <c r="NW44" s="119"/>
      <c r="NX44" s="119"/>
      <c r="NY44" s="119"/>
      <c r="NZ44" s="119"/>
      <c r="OA44" s="119"/>
      <c r="OB44" s="119"/>
      <c r="OC44" s="119"/>
      <c r="OD44" s="119"/>
      <c r="OE44" s="119"/>
      <c r="OF44" s="119"/>
      <c r="OG44" s="119"/>
      <c r="OH44" s="119"/>
      <c r="OI44" s="119"/>
      <c r="OJ44" s="119"/>
      <c r="OK44" s="120"/>
      <c r="OL44" s="121"/>
      <c r="OM44" s="122"/>
      <c r="ON44" s="123"/>
      <c r="OO44" s="124"/>
      <c r="OP44" s="178"/>
      <c r="OQ44" s="178" t="str">
        <f>IFERROR(IF(INDEX(Results!O:O,MATCH($NM44,Results!$B:$B,0),1)=0,"",INDEX(Results!O:O,MATCH($NM44,Results!$B:$B,0),1)),"")</f>
        <v/>
      </c>
    </row>
    <row r="45" spans="1:407" ht="22.5" customHeight="1" x14ac:dyDescent="0.25">
      <c r="E45" s="213"/>
      <c r="F45" s="214"/>
      <c r="G45" s="215"/>
      <c r="H45" s="216"/>
      <c r="I45" s="118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20"/>
      <c r="AB45" s="121"/>
      <c r="AC45" s="122"/>
      <c r="AD45" s="123"/>
      <c r="AE45" s="124"/>
      <c r="AF45" s="212"/>
      <c r="AG45" s="212"/>
      <c r="AM45" s="213"/>
      <c r="AN45" s="214"/>
      <c r="AO45" s="215"/>
      <c r="AP45" s="216"/>
      <c r="AQ45" s="118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20"/>
      <c r="BJ45" s="121"/>
      <c r="BK45" s="122"/>
      <c r="BL45" s="123"/>
      <c r="BM45" s="124"/>
      <c r="BN45" s="212"/>
      <c r="BO45" s="212"/>
      <c r="BU45" s="213"/>
      <c r="BV45" s="214"/>
      <c r="BW45" s="215"/>
      <c r="BX45" s="216"/>
      <c r="BY45" s="118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19"/>
      <c r="CO45" s="119"/>
      <c r="CP45" s="119"/>
      <c r="CQ45" s="120"/>
      <c r="CR45" s="121"/>
      <c r="CS45" s="122"/>
      <c r="CT45" s="123"/>
      <c r="CU45" s="124"/>
      <c r="CV45" s="212"/>
      <c r="CW45" s="212"/>
      <c r="DC45" s="213"/>
      <c r="DD45" s="214"/>
      <c r="DE45" s="215"/>
      <c r="DF45" s="216"/>
      <c r="DG45" s="118"/>
      <c r="DH45" s="119"/>
      <c r="DI45" s="119"/>
      <c r="DJ45" s="119"/>
      <c r="DK45" s="119"/>
      <c r="DL45" s="119"/>
      <c r="DM45" s="119"/>
      <c r="DN45" s="119"/>
      <c r="DO45" s="119"/>
      <c r="DP45" s="119"/>
      <c r="DQ45" s="119"/>
      <c r="DR45" s="119"/>
      <c r="DS45" s="119"/>
      <c r="DT45" s="119"/>
      <c r="DU45" s="119"/>
      <c r="DV45" s="119"/>
      <c r="DW45" s="119"/>
      <c r="DX45" s="119"/>
      <c r="DY45" s="120"/>
      <c r="DZ45" s="121"/>
      <c r="EA45" s="122"/>
      <c r="EB45" s="123"/>
      <c r="EC45" s="124"/>
      <c r="ED45" s="212"/>
      <c r="EE45" s="212"/>
      <c r="EK45" s="213"/>
      <c r="EL45" s="214"/>
      <c r="EM45" s="215"/>
      <c r="EN45" s="216"/>
      <c r="EO45" s="118"/>
      <c r="EP45" s="119"/>
      <c r="EQ45" s="119"/>
      <c r="ER45" s="119"/>
      <c r="ES45" s="119"/>
      <c r="ET45" s="119"/>
      <c r="EU45" s="119"/>
      <c r="EV45" s="119"/>
      <c r="EW45" s="119"/>
      <c r="EX45" s="119"/>
      <c r="EY45" s="119"/>
      <c r="EZ45" s="119"/>
      <c r="FA45" s="119"/>
      <c r="FB45" s="119"/>
      <c r="FC45" s="119"/>
      <c r="FD45" s="119"/>
      <c r="FE45" s="119"/>
      <c r="FF45" s="119"/>
      <c r="FG45" s="120"/>
      <c r="FH45" s="121"/>
      <c r="FI45" s="122"/>
      <c r="FJ45" s="123"/>
      <c r="FK45" s="124"/>
      <c r="FL45" s="212"/>
      <c r="FM45" s="212"/>
      <c r="FS45" s="213"/>
      <c r="FT45" s="214"/>
      <c r="FU45" s="215"/>
      <c r="FV45" s="216"/>
      <c r="FW45" s="118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  <c r="GJ45" s="119"/>
      <c r="GK45" s="119"/>
      <c r="GL45" s="119"/>
      <c r="GM45" s="119"/>
      <c r="GN45" s="119"/>
      <c r="GO45" s="120"/>
      <c r="GP45" s="121"/>
      <c r="GQ45" s="122"/>
      <c r="GR45" s="123"/>
      <c r="GS45" s="124"/>
      <c r="GT45" s="212"/>
      <c r="GU45" s="212"/>
      <c r="HA45" s="213"/>
      <c r="HB45" s="214"/>
      <c r="HC45" s="215"/>
      <c r="HD45" s="216"/>
      <c r="HE45" s="118"/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  <c r="HW45" s="120"/>
      <c r="HX45" s="121"/>
      <c r="HY45" s="122"/>
      <c r="HZ45" s="123"/>
      <c r="IA45" s="124"/>
      <c r="IB45" s="212"/>
      <c r="IC45" s="212"/>
      <c r="II45" s="213"/>
      <c r="IJ45" s="214"/>
      <c r="IK45" s="215"/>
      <c r="IL45" s="216"/>
      <c r="IM45" s="118"/>
      <c r="IN45" s="119"/>
      <c r="IO45" s="119"/>
      <c r="IP45" s="119"/>
      <c r="IQ45" s="119"/>
      <c r="IR45" s="119"/>
      <c r="IS45" s="119"/>
      <c r="IT45" s="119"/>
      <c r="IU45" s="119"/>
      <c r="IV45" s="119"/>
      <c r="IW45" s="119"/>
      <c r="IX45" s="119"/>
      <c r="IY45" s="119"/>
      <c r="IZ45" s="119"/>
      <c r="JA45" s="119"/>
      <c r="JB45" s="119"/>
      <c r="JC45" s="119"/>
      <c r="JD45" s="119"/>
      <c r="JE45" s="120"/>
      <c r="JF45" s="121"/>
      <c r="JG45" s="122"/>
      <c r="JH45" s="123"/>
      <c r="JI45" s="124"/>
      <c r="JJ45" s="212"/>
      <c r="JK45" s="212"/>
      <c r="JQ45" s="213"/>
      <c r="JR45" s="214"/>
      <c r="JS45" s="215"/>
      <c r="JT45" s="216"/>
      <c r="JU45" s="118"/>
      <c r="JV45" s="119"/>
      <c r="JW45" s="119"/>
      <c r="JX45" s="119"/>
      <c r="JY45" s="119"/>
      <c r="JZ45" s="119"/>
      <c r="KA45" s="119"/>
      <c r="KB45" s="119"/>
      <c r="KC45" s="119"/>
      <c r="KD45" s="119"/>
      <c r="KE45" s="119"/>
      <c r="KF45" s="119"/>
      <c r="KG45" s="119"/>
      <c r="KH45" s="119"/>
      <c r="KI45" s="119"/>
      <c r="KJ45" s="119"/>
      <c r="KK45" s="119"/>
      <c r="KL45" s="119"/>
      <c r="KM45" s="120"/>
      <c r="KN45" s="121"/>
      <c r="KO45" s="122"/>
      <c r="KP45" s="123"/>
      <c r="KQ45" s="124"/>
      <c r="KR45" s="212"/>
      <c r="KS45" s="212"/>
      <c r="KY45" s="213"/>
      <c r="KZ45" s="214"/>
      <c r="LA45" s="215"/>
      <c r="LB45" s="216"/>
      <c r="LC45" s="118"/>
      <c r="LD45" s="119"/>
      <c r="LE45" s="119"/>
      <c r="LF45" s="119"/>
      <c r="LG45" s="119"/>
      <c r="LH45" s="119"/>
      <c r="LI45" s="119"/>
      <c r="LJ45" s="119"/>
      <c r="LK45" s="119"/>
      <c r="LL45" s="119"/>
      <c r="LM45" s="119"/>
      <c r="LN45" s="119"/>
      <c r="LO45" s="119"/>
      <c r="LP45" s="119"/>
      <c r="LQ45" s="119"/>
      <c r="LR45" s="119"/>
      <c r="LS45" s="119"/>
      <c r="LT45" s="119"/>
      <c r="LU45" s="120"/>
      <c r="LV45" s="121"/>
      <c r="LW45" s="122"/>
      <c r="LX45" s="123"/>
      <c r="LY45" s="124"/>
      <c r="LZ45" s="212"/>
      <c r="MA45" s="212"/>
      <c r="MG45" s="213"/>
      <c r="MH45" s="214"/>
      <c r="MI45" s="215"/>
      <c r="MJ45" s="216"/>
      <c r="MK45" s="118"/>
      <c r="ML45" s="119"/>
      <c r="MM45" s="119"/>
      <c r="MN45" s="119"/>
      <c r="MO45" s="119"/>
      <c r="MP45" s="119"/>
      <c r="MQ45" s="119"/>
      <c r="MR45" s="119"/>
      <c r="MS45" s="119"/>
      <c r="MT45" s="119"/>
      <c r="MU45" s="119"/>
      <c r="MV45" s="119"/>
      <c r="MW45" s="119"/>
      <c r="MX45" s="119"/>
      <c r="MY45" s="119"/>
      <c r="MZ45" s="119"/>
      <c r="NA45" s="119"/>
      <c r="NB45" s="119"/>
      <c r="NC45" s="120"/>
      <c r="ND45" s="121"/>
      <c r="NE45" s="122"/>
      <c r="NF45" s="123"/>
      <c r="NG45" s="124"/>
      <c r="NH45" s="212"/>
      <c r="NI45" s="212"/>
      <c r="NO45" s="213"/>
      <c r="NP45" s="214"/>
      <c r="NQ45" s="215"/>
      <c r="NR45" s="216"/>
      <c r="NS45" s="118"/>
      <c r="NT45" s="119"/>
      <c r="NU45" s="119"/>
      <c r="NV45" s="119"/>
      <c r="NW45" s="119"/>
      <c r="NX45" s="119"/>
      <c r="NY45" s="119"/>
      <c r="NZ45" s="119"/>
      <c r="OA45" s="119"/>
      <c r="OB45" s="119"/>
      <c r="OC45" s="119"/>
      <c r="OD45" s="119"/>
      <c r="OE45" s="119"/>
      <c r="OF45" s="119"/>
      <c r="OG45" s="119"/>
      <c r="OH45" s="119"/>
      <c r="OI45" s="119"/>
      <c r="OJ45" s="119"/>
      <c r="OK45" s="120"/>
      <c r="OL45" s="121"/>
      <c r="OM45" s="122"/>
      <c r="ON45" s="123"/>
      <c r="OO45" s="124"/>
      <c r="OP45" s="212"/>
      <c r="OQ45" s="212"/>
    </row>
    <row r="46" spans="1:407" ht="22.5" customHeight="1" x14ac:dyDescent="0.25">
      <c r="E46" s="181"/>
      <c r="F46" s="184"/>
      <c r="G46" s="185"/>
      <c r="H46" s="187"/>
      <c r="I46" s="118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20"/>
      <c r="AB46" s="121"/>
      <c r="AC46" s="122"/>
      <c r="AD46" s="123"/>
      <c r="AE46" s="124"/>
      <c r="AF46" s="179"/>
      <c r="AG46" s="179"/>
      <c r="AM46" s="181"/>
      <c r="AN46" s="184"/>
      <c r="AO46" s="185"/>
      <c r="AP46" s="187"/>
      <c r="AQ46" s="118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20"/>
      <c r="BJ46" s="121"/>
      <c r="BK46" s="122"/>
      <c r="BL46" s="123"/>
      <c r="BM46" s="124"/>
      <c r="BN46" s="179"/>
      <c r="BO46" s="179"/>
      <c r="BU46" s="181" t="str">
        <f>IFERROR(INDEX(Results!P:P,MATCH($BS46,Results!$A:$A,0),1),"")</f>
        <v/>
      </c>
      <c r="BV46" s="184" t="str">
        <f>IFERROR(INDEX(Results!Q:Q,MATCH($BS46,Results!$A:$A,0),1),"")</f>
        <v/>
      </c>
      <c r="BW46" s="185"/>
      <c r="BX46" s="187" t="str">
        <f>IFERROR(INDEX(Results!S:S,MATCH($BS46,Results!$A:$A,0),1),"")</f>
        <v/>
      </c>
      <c r="BY46" s="118"/>
      <c r="BZ46" s="119"/>
      <c r="CA46" s="119"/>
      <c r="CB46" s="119"/>
      <c r="CC46" s="119"/>
      <c r="CD46" s="119"/>
      <c r="CE46" s="119"/>
      <c r="CF46" s="119"/>
      <c r="CG46" s="119"/>
      <c r="CH46" s="119"/>
      <c r="CI46" s="119"/>
      <c r="CJ46" s="119"/>
      <c r="CK46" s="119"/>
      <c r="CL46" s="119"/>
      <c r="CM46" s="119"/>
      <c r="CN46" s="119"/>
      <c r="CO46" s="119"/>
      <c r="CP46" s="119"/>
      <c r="CQ46" s="120"/>
      <c r="CR46" s="121"/>
      <c r="CS46" s="122"/>
      <c r="CT46" s="123"/>
      <c r="CU46" s="124"/>
      <c r="CV46" s="179"/>
      <c r="CW46" s="179" t="str">
        <f>IFERROR(IF(INDEX(Results!O:O,MATCH($BS46,Results!$A:$A,0),1)=0,"",INDEX(Results!O:O,MATCH($BS46,Results!$A:$A,0),1)),"")</f>
        <v/>
      </c>
      <c r="DC46" s="181" t="str">
        <f>IFERROR(INDEX(Results!P:P,MATCH($DA46,Results!$A:$A,0),1),"")</f>
        <v/>
      </c>
      <c r="DD46" s="184" t="str">
        <f>IFERROR(INDEX(Results!Q:Q,MATCH($DA46,Results!$A:$A,0),1),"")</f>
        <v/>
      </c>
      <c r="DE46" s="185"/>
      <c r="DF46" s="187" t="str">
        <f>IFERROR(INDEX(Results!S:S,MATCH($DA46,Results!$A:$A,0),1),"")</f>
        <v/>
      </c>
      <c r="DG46" s="118"/>
      <c r="DH46" s="119"/>
      <c r="DI46" s="119"/>
      <c r="DJ46" s="119"/>
      <c r="DK46" s="119"/>
      <c r="DL46" s="119"/>
      <c r="DM46" s="119"/>
      <c r="DN46" s="119"/>
      <c r="DO46" s="119"/>
      <c r="DP46" s="119"/>
      <c r="DQ46" s="119"/>
      <c r="DR46" s="119"/>
      <c r="DS46" s="119"/>
      <c r="DT46" s="119"/>
      <c r="DU46" s="119"/>
      <c r="DV46" s="119"/>
      <c r="DW46" s="119"/>
      <c r="DX46" s="119"/>
      <c r="DY46" s="120"/>
      <c r="DZ46" s="121"/>
      <c r="EA46" s="122"/>
      <c r="EB46" s="123"/>
      <c r="EC46" s="124"/>
      <c r="ED46" s="179"/>
      <c r="EE46" s="179" t="str">
        <f>IFERROR(IF(INDEX(Results!O:O,MATCH($DA46,Results!$A:$A,0),1)=0,"",INDEX(Results!O:O,MATCH($DA46,Results!$A:$A,0),1)),"")</f>
        <v/>
      </c>
      <c r="EK46" s="181" t="str">
        <f>IFERROR(INDEX(Results!P:P,MATCH($EI46,Results!$A:$A,0),1),"")</f>
        <v/>
      </c>
      <c r="EL46" s="184" t="str">
        <f>IFERROR(INDEX(Results!Q:Q,MATCH($EI46,Results!$A:$A,0),1),"")</f>
        <v/>
      </c>
      <c r="EM46" s="185"/>
      <c r="EN46" s="187" t="str">
        <f>IFERROR(INDEX(Results!S:S,MATCH($EI46,Results!$A:$A,0),1),"")</f>
        <v/>
      </c>
      <c r="EO46" s="118"/>
      <c r="EP46" s="119"/>
      <c r="EQ46" s="119"/>
      <c r="ER46" s="119"/>
      <c r="ES46" s="119"/>
      <c r="ET46" s="119"/>
      <c r="EU46" s="119"/>
      <c r="EV46" s="119"/>
      <c r="EW46" s="119"/>
      <c r="EX46" s="119"/>
      <c r="EY46" s="119"/>
      <c r="EZ46" s="119"/>
      <c r="FA46" s="119"/>
      <c r="FB46" s="119"/>
      <c r="FC46" s="119"/>
      <c r="FD46" s="119"/>
      <c r="FE46" s="119"/>
      <c r="FF46" s="119"/>
      <c r="FG46" s="120"/>
      <c r="FH46" s="121"/>
      <c r="FI46" s="122"/>
      <c r="FJ46" s="123"/>
      <c r="FK46" s="124"/>
      <c r="FL46" s="179"/>
      <c r="FM46" s="179" t="str">
        <f>IFERROR(IF(INDEX(Results!O:O,MATCH($EI46,Results!$A:$A,0),1)=0,"",INDEX(Results!O:O,MATCH($EI46,Results!$A:$A,0),1)),"")</f>
        <v/>
      </c>
      <c r="FS46" s="181" t="str">
        <f>IFERROR(INDEX(Results!P:P,MATCH($FQ46,Results!$A:$A,0),1),"")</f>
        <v/>
      </c>
      <c r="FT46" s="184" t="str">
        <f>IFERROR(INDEX(Results!Q:Q,MATCH($FQ46,Results!$A:$A,0),1),"")</f>
        <v/>
      </c>
      <c r="FU46" s="185"/>
      <c r="FV46" s="187" t="str">
        <f>IFERROR(INDEX(Results!S:S,MATCH($FQ46,Results!$A:$A,0),1),"")</f>
        <v/>
      </c>
      <c r="FW46" s="118"/>
      <c r="FX46" s="119"/>
      <c r="FY46" s="119"/>
      <c r="FZ46" s="119"/>
      <c r="GA46" s="119"/>
      <c r="GB46" s="119"/>
      <c r="GC46" s="119"/>
      <c r="GD46" s="119"/>
      <c r="GE46" s="119"/>
      <c r="GF46" s="119"/>
      <c r="GG46" s="119"/>
      <c r="GH46" s="119"/>
      <c r="GI46" s="119"/>
      <c r="GJ46" s="119"/>
      <c r="GK46" s="119"/>
      <c r="GL46" s="119"/>
      <c r="GM46" s="119"/>
      <c r="GN46" s="119"/>
      <c r="GO46" s="120"/>
      <c r="GP46" s="121"/>
      <c r="GQ46" s="122"/>
      <c r="GR46" s="123"/>
      <c r="GS46" s="124"/>
      <c r="GT46" s="179"/>
      <c r="GU46" s="179" t="str">
        <f>IFERROR(IF(INDEX(Results!O:O,MATCH($FQ46,Results!$A:$A,0),1)=0,"",INDEX(Results!O:O,MATCH($FQ46,Results!$A:$A,0),1)),"")</f>
        <v/>
      </c>
      <c r="HA46" s="181" t="str">
        <f>IFERROR(INDEX(Results!P:P,MATCH($GY46,Results!$A:$A,0),1),"")</f>
        <v/>
      </c>
      <c r="HB46" s="184" t="str">
        <f>IFERROR(INDEX(Results!Q:Q,MATCH($GY46,Results!$A:$A,0),1),"")</f>
        <v/>
      </c>
      <c r="HC46" s="185"/>
      <c r="HD46" s="187" t="str">
        <f>IFERROR(INDEX(Results!S:S,MATCH($GY46,Results!$A:$A,0),1),"")</f>
        <v/>
      </c>
      <c r="HE46" s="118"/>
      <c r="HF46" s="119"/>
      <c r="HG46" s="119"/>
      <c r="HH46" s="119"/>
      <c r="HI46" s="119"/>
      <c r="HJ46" s="119"/>
      <c r="HK46" s="119"/>
      <c r="HL46" s="119"/>
      <c r="HM46" s="119"/>
      <c r="HN46" s="119"/>
      <c r="HO46" s="119"/>
      <c r="HP46" s="119"/>
      <c r="HQ46" s="119"/>
      <c r="HR46" s="119"/>
      <c r="HS46" s="119"/>
      <c r="HT46" s="119"/>
      <c r="HU46" s="119"/>
      <c r="HV46" s="119"/>
      <c r="HW46" s="120"/>
      <c r="HX46" s="121"/>
      <c r="HY46" s="122"/>
      <c r="HZ46" s="123"/>
      <c r="IA46" s="124"/>
      <c r="IB46" s="179"/>
      <c r="IC46" s="179" t="str">
        <f>IFERROR(IF(INDEX(Results!O:O,MATCH($GY46,Results!$A:$A,0),1)=0,"",INDEX(Results!O:O,MATCH($GY46,Results!$A:$A,0),1)),"")</f>
        <v/>
      </c>
      <c r="II46" s="181" t="str">
        <f>IFERROR(INDEX(Results!P:P,MATCH($IG46,Results!$A:$A,0),1),"")</f>
        <v/>
      </c>
      <c r="IJ46" s="184" t="str">
        <f>IFERROR(INDEX(Results!Q:Q,MATCH($IG46,Results!$A:$A,0),1),"")</f>
        <v/>
      </c>
      <c r="IK46" s="185"/>
      <c r="IL46" s="187" t="str">
        <f>IFERROR(INDEX(Results!S:S,MATCH($IG46,Results!$A:$A,0),1),"")</f>
        <v/>
      </c>
      <c r="IM46" s="118"/>
      <c r="IN46" s="119"/>
      <c r="IO46" s="119"/>
      <c r="IP46" s="119"/>
      <c r="IQ46" s="119"/>
      <c r="IR46" s="119"/>
      <c r="IS46" s="119"/>
      <c r="IT46" s="119"/>
      <c r="IU46" s="119"/>
      <c r="IV46" s="119"/>
      <c r="IW46" s="119"/>
      <c r="IX46" s="119"/>
      <c r="IY46" s="119"/>
      <c r="IZ46" s="119"/>
      <c r="JA46" s="119"/>
      <c r="JB46" s="119"/>
      <c r="JC46" s="119"/>
      <c r="JD46" s="119"/>
      <c r="JE46" s="120"/>
      <c r="JF46" s="121"/>
      <c r="JG46" s="122"/>
      <c r="JH46" s="123"/>
      <c r="JI46" s="124"/>
      <c r="JJ46" s="179"/>
      <c r="JK46" s="179" t="str">
        <f>IFERROR(IF(INDEX(Results!O:O,MATCH($IG46,Results!$A:$A,0),1)=0,"",INDEX(Results!O:O,MATCH($IG46,Results!$A:$A,0),1)),"")</f>
        <v/>
      </c>
      <c r="JQ46" s="181" t="str">
        <f>IFERROR(INDEX(Results!P:P,MATCH($JO46,Results!$A:$A,0),1),"")</f>
        <v/>
      </c>
      <c r="JR46" s="184" t="str">
        <f>IFERROR(INDEX(Results!Q:Q,MATCH($JO46,Results!$A:$A,0),1),"")</f>
        <v/>
      </c>
      <c r="JS46" s="185"/>
      <c r="JT46" s="187" t="str">
        <f>IFERROR(INDEX(Results!S:S,MATCH($JO46,Results!$A:$A,0),1),"")</f>
        <v/>
      </c>
      <c r="JU46" s="118"/>
      <c r="JV46" s="119"/>
      <c r="JW46" s="119"/>
      <c r="JX46" s="119"/>
      <c r="JY46" s="119"/>
      <c r="JZ46" s="119"/>
      <c r="KA46" s="119"/>
      <c r="KB46" s="119"/>
      <c r="KC46" s="119"/>
      <c r="KD46" s="119"/>
      <c r="KE46" s="119"/>
      <c r="KF46" s="119"/>
      <c r="KG46" s="119"/>
      <c r="KH46" s="119"/>
      <c r="KI46" s="119"/>
      <c r="KJ46" s="119"/>
      <c r="KK46" s="119"/>
      <c r="KL46" s="119"/>
      <c r="KM46" s="120"/>
      <c r="KN46" s="121"/>
      <c r="KO46" s="122"/>
      <c r="KP46" s="123"/>
      <c r="KQ46" s="124"/>
      <c r="KR46" s="179"/>
      <c r="KS46" s="179" t="str">
        <f>IFERROR(IF(INDEX(Results!O:O,MATCH($JO46,Results!$A:$A,0),1)=0,"",INDEX(Results!O:O,MATCH($JO46,Results!$A:$A,0),1)),"")</f>
        <v/>
      </c>
      <c r="KY46" s="181" t="str">
        <f>IFERROR(INDEX(Results!P:P,MATCH($KW46,Results!$A:$A,0),1),"")</f>
        <v/>
      </c>
      <c r="KZ46" s="184" t="str">
        <f>IFERROR(INDEX(Results!Q:Q,MATCH($KW46,Results!$A:$A,0),1),"")</f>
        <v/>
      </c>
      <c r="LA46" s="185"/>
      <c r="LB46" s="187" t="str">
        <f>IFERROR(INDEX(Results!S:S,MATCH($KW46,Results!$A:$A,0),1),"")</f>
        <v/>
      </c>
      <c r="LC46" s="118"/>
      <c r="LD46" s="119"/>
      <c r="LE46" s="119"/>
      <c r="LF46" s="119"/>
      <c r="LG46" s="119"/>
      <c r="LH46" s="119"/>
      <c r="LI46" s="119"/>
      <c r="LJ46" s="119"/>
      <c r="LK46" s="119"/>
      <c r="LL46" s="119"/>
      <c r="LM46" s="119"/>
      <c r="LN46" s="119"/>
      <c r="LO46" s="119"/>
      <c r="LP46" s="119"/>
      <c r="LQ46" s="119"/>
      <c r="LR46" s="119"/>
      <c r="LS46" s="119"/>
      <c r="LT46" s="119"/>
      <c r="LU46" s="120"/>
      <c r="LV46" s="121"/>
      <c r="LW46" s="122"/>
      <c r="LX46" s="123"/>
      <c r="LY46" s="124"/>
      <c r="LZ46" s="179"/>
      <c r="MA46" s="179" t="str">
        <f>IFERROR(IF(INDEX(Results!O:O,MATCH($KW46,Results!$A:$A,0),1)=0,"",INDEX(Results!O:O,MATCH($KW46,Results!$A:$A,0),1)),"")</f>
        <v/>
      </c>
      <c r="MG46" s="181" t="str">
        <f>IFERROR(INDEX(Results!P:P,MATCH($ME46,Results!$A:$A,0),1),"")</f>
        <v/>
      </c>
      <c r="MH46" s="184" t="str">
        <f>IFERROR(INDEX(Results!Q:Q,MATCH($ME46,Results!$A:$A,0),1),"")</f>
        <v/>
      </c>
      <c r="MI46" s="185"/>
      <c r="MJ46" s="187" t="str">
        <f>IFERROR(INDEX(Results!S:S,MATCH($ME46,Results!$A:$A,0),1),"")</f>
        <v/>
      </c>
      <c r="MK46" s="118"/>
      <c r="ML46" s="119"/>
      <c r="MM46" s="119"/>
      <c r="MN46" s="119"/>
      <c r="MO46" s="119"/>
      <c r="MP46" s="119"/>
      <c r="MQ46" s="119"/>
      <c r="MR46" s="119"/>
      <c r="MS46" s="119"/>
      <c r="MT46" s="119"/>
      <c r="MU46" s="119"/>
      <c r="MV46" s="119"/>
      <c r="MW46" s="119"/>
      <c r="MX46" s="119"/>
      <c r="MY46" s="119"/>
      <c r="MZ46" s="119"/>
      <c r="NA46" s="119"/>
      <c r="NB46" s="119"/>
      <c r="NC46" s="120"/>
      <c r="ND46" s="121"/>
      <c r="NE46" s="122"/>
      <c r="NF46" s="123"/>
      <c r="NG46" s="124"/>
      <c r="NH46" s="179"/>
      <c r="NI46" s="179" t="str">
        <f>IFERROR(IF(INDEX(Results!O:O,MATCH($ME46,Results!$A:$A,0),1)=0,"",INDEX(Results!O:O,MATCH($ME46,Results!$A:$A,0),1)),"")</f>
        <v/>
      </c>
      <c r="NO46" s="181" t="str">
        <f>IFERROR(INDEX(Results!P:P,MATCH($NM46,Results!$A:$A,0),1),"")</f>
        <v/>
      </c>
      <c r="NP46" s="184" t="str">
        <f>IFERROR(INDEX(Results!Q:Q,MATCH($NM46,Results!$A:$A,0),1),"")</f>
        <v/>
      </c>
      <c r="NQ46" s="185"/>
      <c r="NR46" s="187" t="str">
        <f>IFERROR(INDEX(Results!S:S,MATCH($NM46,Results!$A:$A,0),1),"")</f>
        <v/>
      </c>
      <c r="NS46" s="118"/>
      <c r="NT46" s="119"/>
      <c r="NU46" s="119"/>
      <c r="NV46" s="119"/>
      <c r="NW46" s="119"/>
      <c r="NX46" s="119"/>
      <c r="NY46" s="119"/>
      <c r="NZ46" s="119"/>
      <c r="OA46" s="119"/>
      <c r="OB46" s="119"/>
      <c r="OC46" s="119"/>
      <c r="OD46" s="119"/>
      <c r="OE46" s="119"/>
      <c r="OF46" s="119"/>
      <c r="OG46" s="119"/>
      <c r="OH46" s="119"/>
      <c r="OI46" s="119"/>
      <c r="OJ46" s="119"/>
      <c r="OK46" s="120"/>
      <c r="OL46" s="121"/>
      <c r="OM46" s="122"/>
      <c r="ON46" s="123"/>
      <c r="OO46" s="124"/>
      <c r="OP46" s="179"/>
      <c r="OQ46" s="179" t="str">
        <f>IFERROR(IF(INDEX(Results!O:O,MATCH($NM46,Results!$A:$A,0),1)=0,"",INDEX(Results!O:O,MATCH($NM46,Results!$A:$A,0),1)),"")</f>
        <v/>
      </c>
    </row>
    <row r="47" spans="1:407" ht="22.5" customHeight="1" x14ac:dyDescent="0.25">
      <c r="E47" s="180" t="str">
        <f>IFERROR(INDEX(Results!P:P,MATCH($C47,Results!$B:$B,0),1),"")</f>
        <v/>
      </c>
      <c r="F47" s="182" t="str">
        <f>IFERROR(INDEX(Results!Q:Q,MATCH($C47,Results!$B:$B,0),1),"")</f>
        <v/>
      </c>
      <c r="G47" s="183"/>
      <c r="H47" s="186" t="str">
        <f>IFERROR(INDEX(Results!S:S,MATCH($C47,Results!$B:$B,0),1),"")</f>
        <v/>
      </c>
      <c r="I47" s="118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20"/>
      <c r="AB47" s="121"/>
      <c r="AC47" s="122"/>
      <c r="AD47" s="123"/>
      <c r="AE47" s="124"/>
      <c r="AF47" s="178"/>
      <c r="AG47" s="178" t="str">
        <f>IFERROR(IF(INDEX(Results!O:O,MATCH($C47,Results!$B:$B,0),1)=0,"",INDEX(Results!O:O,MATCH($C47,Results!$B:$B,0),1)),"")</f>
        <v/>
      </c>
      <c r="AI47">
        <f>AI44</f>
        <v>2</v>
      </c>
      <c r="AJ47">
        <f>AJ44+1</f>
        <v>13</v>
      </c>
      <c r="AK47" t="str">
        <f t="shared" ref="AK47" si="122">AI47&amp;AJ47</f>
        <v>213</v>
      </c>
      <c r="AM47" s="180" t="str">
        <f>IFERROR(INDEX(Results!P:P,MATCH($AK47,Results!$B:$B,0),1),"")</f>
        <v/>
      </c>
      <c r="AN47" s="182" t="str">
        <f>IFERROR(INDEX(Results!Q:Q,MATCH($AK47,Results!$B:$B,0),1),"")</f>
        <v/>
      </c>
      <c r="AO47" s="183"/>
      <c r="AP47" s="186" t="str">
        <f>IFERROR(INDEX(Results!S:S,MATCH($AK47,Results!$B:$B,0),1),"")</f>
        <v/>
      </c>
      <c r="AQ47" s="118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20"/>
      <c r="BJ47" s="121"/>
      <c r="BK47" s="122"/>
      <c r="BL47" s="123"/>
      <c r="BM47" s="124"/>
      <c r="BN47" s="178"/>
      <c r="BO47" s="178" t="str">
        <f>IFERROR(IF(INDEX(Results!O:O,MATCH($AK47,Results!$B:$B,0),1)=0,"",INDEX(Results!O:O,MATCH($AK47,Results!$B:$B,0),1)),"")</f>
        <v/>
      </c>
      <c r="BQ47">
        <f>BQ44</f>
        <v>3</v>
      </c>
      <c r="BR47">
        <f>BR44+1</f>
        <v>13</v>
      </c>
      <c r="BS47" t="str">
        <f t="shared" ref="BS47" si="123">BQ47&amp;BR47</f>
        <v>313</v>
      </c>
      <c r="BU47" s="180" t="str">
        <f>IFERROR(INDEX(Results!P:P,MATCH($BS47,Results!$B:$B,0),1),"")</f>
        <v/>
      </c>
      <c r="BV47" s="182" t="str">
        <f>IFERROR(INDEX(Results!Q:Q,MATCH($BS47,Results!$B:$B,0),1),"")</f>
        <v/>
      </c>
      <c r="BW47" s="183"/>
      <c r="BX47" s="186" t="str">
        <f>IFERROR(INDEX(Results!S:S,MATCH($BS47,Results!$B:$B,0),1),"")</f>
        <v/>
      </c>
      <c r="BY47" s="118"/>
      <c r="BZ47" s="119"/>
      <c r="CA47" s="119"/>
      <c r="CB47" s="119"/>
      <c r="CC47" s="119"/>
      <c r="CD47" s="119"/>
      <c r="CE47" s="119"/>
      <c r="CF47" s="119"/>
      <c r="CG47" s="119"/>
      <c r="CH47" s="119"/>
      <c r="CI47" s="119"/>
      <c r="CJ47" s="119"/>
      <c r="CK47" s="119"/>
      <c r="CL47" s="119"/>
      <c r="CM47" s="119"/>
      <c r="CN47" s="119"/>
      <c r="CO47" s="119"/>
      <c r="CP47" s="119"/>
      <c r="CQ47" s="120"/>
      <c r="CR47" s="121"/>
      <c r="CS47" s="122"/>
      <c r="CT47" s="123"/>
      <c r="CU47" s="124"/>
      <c r="CV47" s="178"/>
      <c r="CW47" s="178" t="str">
        <f>IFERROR(IF(INDEX(Results!O:O,MATCH($BS47,Results!$B:$B,0),1)=0,"",INDEX(Results!O:O,MATCH($BS47,Results!$B:$B,0),1)),"")</f>
        <v/>
      </c>
      <c r="CY47">
        <f>CY44</f>
        <v>4</v>
      </c>
      <c r="CZ47">
        <f>CZ44+1</f>
        <v>13</v>
      </c>
      <c r="DA47" t="str">
        <f t="shared" ref="DA47" si="124">CY47&amp;CZ47</f>
        <v>413</v>
      </c>
      <c r="DC47" s="180">
        <f>IFERROR(INDEX(Results!P:P,MATCH($DA47,Results!$B:$B,0),1),"")</f>
        <v>90</v>
      </c>
      <c r="DD47" s="182" t="str">
        <f>IFERROR(INDEX(Results!Q:Q,MATCH($DA47,Results!$B:$B,0),1),"")</f>
        <v>John Broadbent</v>
      </c>
      <c r="DE47" s="183"/>
      <c r="DF47" s="186" t="str">
        <f>IFERROR(INDEX(Results!S:S,MATCH($DA47,Results!$B:$B,0),1),"")</f>
        <v>Jimboomba</v>
      </c>
      <c r="DG47" s="118"/>
      <c r="DH47" s="119"/>
      <c r="DI47" s="119"/>
      <c r="DJ47" s="119"/>
      <c r="DK47" s="119"/>
      <c r="DL47" s="119"/>
      <c r="DM47" s="119"/>
      <c r="DN47" s="119"/>
      <c r="DO47" s="119"/>
      <c r="DP47" s="119"/>
      <c r="DQ47" s="119"/>
      <c r="DR47" s="119"/>
      <c r="DS47" s="119"/>
      <c r="DT47" s="119"/>
      <c r="DU47" s="119"/>
      <c r="DV47" s="119"/>
      <c r="DW47" s="119"/>
      <c r="DX47" s="119"/>
      <c r="DY47" s="120"/>
      <c r="DZ47" s="121"/>
      <c r="EA47" s="122"/>
      <c r="EB47" s="123"/>
      <c r="EC47" s="124"/>
      <c r="ED47" s="178"/>
      <c r="EE47" s="178" t="str">
        <f>IFERROR(IF(INDEX(Results!O:O,MATCH($DA47,Results!$B:$B,0),1)=0,"",INDEX(Results!O:O,MATCH($DA47,Results!$B:$B,0),1)),"")</f>
        <v>Snr</v>
      </c>
      <c r="EG47">
        <f>EG44</f>
        <v>5</v>
      </c>
      <c r="EH47">
        <f>EH44+1</f>
        <v>13</v>
      </c>
      <c r="EI47" t="str">
        <f t="shared" ref="EI47" si="125">EG47&amp;EH47</f>
        <v>513</v>
      </c>
      <c r="EK47" s="180">
        <f>IFERROR(INDEX(Results!P:P,MATCH($EI47,Results!$B:$B,0),1),"")</f>
        <v>24</v>
      </c>
      <c r="EL47" s="182" t="str">
        <f>IFERROR(INDEX(Results!Q:Q,MATCH($EI47,Results!$B:$B,0),1),"")</f>
        <v>Lilly Polden</v>
      </c>
      <c r="EM47" s="183"/>
      <c r="EN47" s="186">
        <f>IFERROR(INDEX(Results!S:S,MATCH($EI47,Results!$B:$B,0),1),"")</f>
        <v>0</v>
      </c>
      <c r="EO47" s="118"/>
      <c r="EP47" s="119"/>
      <c r="EQ47" s="119"/>
      <c r="ER47" s="119"/>
      <c r="ES47" s="119"/>
      <c r="ET47" s="119"/>
      <c r="EU47" s="119"/>
      <c r="EV47" s="119"/>
      <c r="EW47" s="119"/>
      <c r="EX47" s="119"/>
      <c r="EY47" s="119"/>
      <c r="EZ47" s="119"/>
      <c r="FA47" s="119"/>
      <c r="FB47" s="119"/>
      <c r="FC47" s="119"/>
      <c r="FD47" s="119"/>
      <c r="FE47" s="119"/>
      <c r="FF47" s="119"/>
      <c r="FG47" s="120"/>
      <c r="FH47" s="121"/>
      <c r="FI47" s="122"/>
      <c r="FJ47" s="123"/>
      <c r="FK47" s="124"/>
      <c r="FL47" s="178"/>
      <c r="FM47" s="178" t="str">
        <f>IFERROR(IF(INDEX(Results!O:O,MATCH($EI47,Results!$B:$B,0),1)=0,"",INDEX(Results!O:O,MATCH($EI47,Results!$B:$B,0),1)),"")</f>
        <v/>
      </c>
      <c r="FO47">
        <f>FO44</f>
        <v>6</v>
      </c>
      <c r="FP47">
        <f>FP44+1</f>
        <v>13</v>
      </c>
      <c r="FQ47" t="str">
        <f t="shared" ref="FQ47" si="126">FO47&amp;FP47</f>
        <v>613</v>
      </c>
      <c r="FS47" s="180" t="str">
        <f>IFERROR(INDEX(Results!P:P,MATCH($FQ47,Results!$B:$B,0),1),"")</f>
        <v/>
      </c>
      <c r="FT47" s="182" t="str">
        <f>IFERROR(INDEX(Results!Q:Q,MATCH($FQ47,Results!$B:$B,0),1),"")</f>
        <v/>
      </c>
      <c r="FU47" s="183"/>
      <c r="FV47" s="186" t="str">
        <f>IFERROR(INDEX(Results!S:S,MATCH($FQ47,Results!$B:$B,0),1),"")</f>
        <v/>
      </c>
      <c r="FW47" s="118"/>
      <c r="FX47" s="119"/>
      <c r="FY47" s="119"/>
      <c r="FZ47" s="119"/>
      <c r="GA47" s="119"/>
      <c r="GB47" s="119"/>
      <c r="GC47" s="119"/>
      <c r="GD47" s="119"/>
      <c r="GE47" s="119"/>
      <c r="GF47" s="119"/>
      <c r="GG47" s="119"/>
      <c r="GH47" s="119"/>
      <c r="GI47" s="119"/>
      <c r="GJ47" s="119"/>
      <c r="GK47" s="119"/>
      <c r="GL47" s="119"/>
      <c r="GM47" s="119"/>
      <c r="GN47" s="119"/>
      <c r="GO47" s="120"/>
      <c r="GP47" s="121"/>
      <c r="GQ47" s="122"/>
      <c r="GR47" s="123"/>
      <c r="GS47" s="124"/>
      <c r="GT47" s="178"/>
      <c r="GU47" s="178" t="str">
        <f>IFERROR(IF(INDEX(Results!O:O,MATCH($FQ47,Results!$B:$B,0),1)=0,"",INDEX(Results!O:O,MATCH($FQ47,Results!$B:$B,0),1)),"")</f>
        <v/>
      </c>
      <c r="GW47">
        <f>GW44</f>
        <v>7</v>
      </c>
      <c r="GX47">
        <f>GX44+1</f>
        <v>13</v>
      </c>
      <c r="GY47" t="str">
        <f t="shared" ref="GY47" si="127">GW47&amp;GX47</f>
        <v>713</v>
      </c>
      <c r="HA47" s="180" t="str">
        <f>IFERROR(INDEX(Results!P:P,MATCH($GY47,Results!$B:$B,0),1),"")</f>
        <v/>
      </c>
      <c r="HB47" s="182" t="str">
        <f>IFERROR(INDEX(Results!Q:Q,MATCH($GY47,Results!$B:$B,0),1),"")</f>
        <v/>
      </c>
      <c r="HC47" s="183"/>
      <c r="HD47" s="186" t="str">
        <f>IFERROR(INDEX(Results!S:S,MATCH($GY47,Results!$B:$B,0),1),"")</f>
        <v/>
      </c>
      <c r="HE47" s="118"/>
      <c r="HF47" s="119"/>
      <c r="HG47" s="119"/>
      <c r="HH47" s="119"/>
      <c r="HI47" s="119"/>
      <c r="HJ47" s="119"/>
      <c r="HK47" s="119"/>
      <c r="HL47" s="119"/>
      <c r="HM47" s="119"/>
      <c r="HN47" s="119"/>
      <c r="HO47" s="119"/>
      <c r="HP47" s="119"/>
      <c r="HQ47" s="119"/>
      <c r="HR47" s="119"/>
      <c r="HS47" s="119"/>
      <c r="HT47" s="119"/>
      <c r="HU47" s="119"/>
      <c r="HV47" s="119"/>
      <c r="HW47" s="120"/>
      <c r="HX47" s="121"/>
      <c r="HY47" s="122"/>
      <c r="HZ47" s="123"/>
      <c r="IA47" s="124"/>
      <c r="IB47" s="178"/>
      <c r="IC47" s="178" t="str">
        <f>IFERROR(IF(INDEX(Results!O:O,MATCH($GY47,Results!$B:$B,0),1)=0,"",INDEX(Results!O:O,MATCH($GY47,Results!$B:$B,0),1)),"")</f>
        <v/>
      </c>
      <c r="IE47">
        <f>IE44</f>
        <v>8</v>
      </c>
      <c r="IF47">
        <f>IF44+1</f>
        <v>13</v>
      </c>
      <c r="IG47" t="str">
        <f t="shared" ref="IG47" si="128">IE47&amp;IF47</f>
        <v>813</v>
      </c>
      <c r="II47" s="180" t="str">
        <f>IFERROR(INDEX(Results!P:P,MATCH($IG47,Results!$B:$B,0),1),"")</f>
        <v/>
      </c>
      <c r="IJ47" s="182" t="str">
        <f>IFERROR(INDEX(Results!Q:Q,MATCH($IG47,Results!$B:$B,0),1),"")</f>
        <v/>
      </c>
      <c r="IK47" s="183"/>
      <c r="IL47" s="186" t="str">
        <f>IFERROR(INDEX(Results!S:S,MATCH($IG47,Results!$B:$B,0),1),"")</f>
        <v/>
      </c>
      <c r="IM47" s="118"/>
      <c r="IN47" s="119"/>
      <c r="IO47" s="119"/>
      <c r="IP47" s="119"/>
      <c r="IQ47" s="119"/>
      <c r="IR47" s="119"/>
      <c r="IS47" s="119"/>
      <c r="IT47" s="119"/>
      <c r="IU47" s="119"/>
      <c r="IV47" s="119"/>
      <c r="IW47" s="119"/>
      <c r="IX47" s="119"/>
      <c r="IY47" s="119"/>
      <c r="IZ47" s="119"/>
      <c r="JA47" s="119"/>
      <c r="JB47" s="119"/>
      <c r="JC47" s="119"/>
      <c r="JD47" s="119"/>
      <c r="JE47" s="120"/>
      <c r="JF47" s="121"/>
      <c r="JG47" s="122"/>
      <c r="JH47" s="123"/>
      <c r="JI47" s="124"/>
      <c r="JJ47" s="178"/>
      <c r="JK47" s="178" t="str">
        <f>IFERROR(IF(INDEX(Results!O:O,MATCH($IG47,Results!$B:$B,0),1)=0,"",INDEX(Results!O:O,MATCH($IG47,Results!$B:$B,0),1)),"")</f>
        <v/>
      </c>
      <c r="JM47">
        <f>JM44</f>
        <v>9</v>
      </c>
      <c r="JN47">
        <f>JN44+1</f>
        <v>13</v>
      </c>
      <c r="JO47" t="str">
        <f t="shared" ref="JO47" si="129">JM47&amp;JN47</f>
        <v>913</v>
      </c>
      <c r="JQ47" s="180" t="str">
        <f>IFERROR(INDEX(Results!P:P,MATCH($JO47,Results!$B:$B,0),1),"")</f>
        <v/>
      </c>
      <c r="JR47" s="182" t="str">
        <f>IFERROR(INDEX(Results!Q:Q,MATCH($JO47,Results!$B:$B,0),1),"")</f>
        <v/>
      </c>
      <c r="JS47" s="183"/>
      <c r="JT47" s="186" t="str">
        <f>IFERROR(INDEX(Results!S:S,MATCH($JO47,Results!$B:$B,0),1),"")</f>
        <v/>
      </c>
      <c r="JU47" s="118"/>
      <c r="JV47" s="119"/>
      <c r="JW47" s="119"/>
      <c r="JX47" s="119"/>
      <c r="JY47" s="119"/>
      <c r="JZ47" s="119"/>
      <c r="KA47" s="119"/>
      <c r="KB47" s="119"/>
      <c r="KC47" s="119"/>
      <c r="KD47" s="119"/>
      <c r="KE47" s="119"/>
      <c r="KF47" s="119"/>
      <c r="KG47" s="119"/>
      <c r="KH47" s="119"/>
      <c r="KI47" s="119"/>
      <c r="KJ47" s="119"/>
      <c r="KK47" s="119"/>
      <c r="KL47" s="119"/>
      <c r="KM47" s="120"/>
      <c r="KN47" s="121"/>
      <c r="KO47" s="122"/>
      <c r="KP47" s="123"/>
      <c r="KQ47" s="124"/>
      <c r="KR47" s="178"/>
      <c r="KS47" s="178" t="str">
        <f>IFERROR(IF(INDEX(Results!O:O,MATCH($JO47,Results!$B:$B,0),1)=0,"",INDEX(Results!O:O,MATCH($JO47,Results!$B:$B,0),1)),"")</f>
        <v/>
      </c>
      <c r="KU47">
        <f>KU44</f>
        <v>10</v>
      </c>
      <c r="KV47">
        <f>KV44+1</f>
        <v>13</v>
      </c>
      <c r="KW47" t="str">
        <f t="shared" ref="KW47" si="130">KU47&amp;KV47</f>
        <v>1013</v>
      </c>
      <c r="KY47" s="180" t="str">
        <f>IFERROR(INDEX(Results!P:P,MATCH($KW47,Results!$B:$B,0),1),"")</f>
        <v/>
      </c>
      <c r="KZ47" s="182" t="str">
        <f>IFERROR(INDEX(Results!Q:Q,MATCH($KW47,Results!$B:$B,0),1),"")</f>
        <v/>
      </c>
      <c r="LA47" s="183"/>
      <c r="LB47" s="186" t="str">
        <f>IFERROR(INDEX(Results!S:S,MATCH($KW47,Results!$B:$B,0),1),"")</f>
        <v/>
      </c>
      <c r="LC47" s="118"/>
      <c r="LD47" s="119"/>
      <c r="LE47" s="119"/>
      <c r="LF47" s="119"/>
      <c r="LG47" s="119"/>
      <c r="LH47" s="119"/>
      <c r="LI47" s="119"/>
      <c r="LJ47" s="119"/>
      <c r="LK47" s="119"/>
      <c r="LL47" s="119"/>
      <c r="LM47" s="119"/>
      <c r="LN47" s="119"/>
      <c r="LO47" s="119"/>
      <c r="LP47" s="119"/>
      <c r="LQ47" s="119"/>
      <c r="LR47" s="119"/>
      <c r="LS47" s="119"/>
      <c r="LT47" s="119"/>
      <c r="LU47" s="120"/>
      <c r="LV47" s="121"/>
      <c r="LW47" s="122"/>
      <c r="LX47" s="123"/>
      <c r="LY47" s="124"/>
      <c r="LZ47" s="178"/>
      <c r="MA47" s="178" t="str">
        <f>IFERROR(IF(INDEX(Results!O:O,MATCH($KW47,Results!$B:$B,0),1)=0,"",INDEX(Results!O:O,MATCH($KW47,Results!$B:$B,0),1)),"")</f>
        <v/>
      </c>
      <c r="MC47">
        <f>MC44</f>
        <v>11</v>
      </c>
      <c r="MD47">
        <f>MD44+1</f>
        <v>13</v>
      </c>
      <c r="ME47" t="str">
        <f t="shared" ref="ME47" si="131">MC47&amp;MD47</f>
        <v>1113</v>
      </c>
      <c r="MG47" s="180" t="str">
        <f>IFERROR(INDEX(Results!P:P,MATCH($ME47,Results!$B:$B,0),1),"")</f>
        <v/>
      </c>
      <c r="MH47" s="182" t="str">
        <f>IFERROR(INDEX(Results!Q:Q,MATCH($ME47,Results!$B:$B,0),1),"")</f>
        <v/>
      </c>
      <c r="MI47" s="183"/>
      <c r="MJ47" s="186" t="str">
        <f>IFERROR(INDEX(Results!S:S,MATCH($ME47,Results!$B:$B,0),1),"")</f>
        <v/>
      </c>
      <c r="MK47" s="118"/>
      <c r="ML47" s="119"/>
      <c r="MM47" s="119"/>
      <c r="MN47" s="119"/>
      <c r="MO47" s="119"/>
      <c r="MP47" s="119"/>
      <c r="MQ47" s="119"/>
      <c r="MR47" s="119"/>
      <c r="MS47" s="119"/>
      <c r="MT47" s="119"/>
      <c r="MU47" s="119"/>
      <c r="MV47" s="119"/>
      <c r="MW47" s="119"/>
      <c r="MX47" s="119"/>
      <c r="MY47" s="119"/>
      <c r="MZ47" s="119"/>
      <c r="NA47" s="119"/>
      <c r="NB47" s="119"/>
      <c r="NC47" s="120"/>
      <c r="ND47" s="121"/>
      <c r="NE47" s="122"/>
      <c r="NF47" s="123"/>
      <c r="NG47" s="124"/>
      <c r="NH47" s="178"/>
      <c r="NI47" s="178" t="str">
        <f>IFERROR(IF(INDEX(Results!O:O,MATCH($ME47,Results!$B:$B,0),1)=0,"",INDEX(Results!O:O,MATCH($ME47,Results!$B:$B,0),1)),"")</f>
        <v/>
      </c>
      <c r="NK47">
        <f>NK44</f>
        <v>12</v>
      </c>
      <c r="NL47">
        <f>NL44+1</f>
        <v>13</v>
      </c>
      <c r="NM47" t="str">
        <f t="shared" ref="NM47" si="132">NK47&amp;NL47</f>
        <v>1213</v>
      </c>
      <c r="NO47" s="180">
        <f>IFERROR(INDEX(Results!P:P,MATCH($NM47,Results!$B:$B,0),1),"")</f>
        <v>10</v>
      </c>
      <c r="NP47" s="182" t="str">
        <f>IFERROR(INDEX(Results!Q:Q,MATCH($NM47,Results!$B:$B,0),1),"")</f>
        <v>Penny Neale</v>
      </c>
      <c r="NQ47" s="183"/>
      <c r="NR47" s="186" t="str">
        <f>IFERROR(INDEX(Results!S:S,MATCH($NM47,Results!$B:$B,0),1),"")</f>
        <v>Hendra</v>
      </c>
      <c r="NS47" s="118"/>
      <c r="NT47" s="119"/>
      <c r="NU47" s="119"/>
      <c r="NV47" s="119"/>
      <c r="NW47" s="119"/>
      <c r="NX47" s="119"/>
      <c r="NY47" s="119"/>
      <c r="NZ47" s="119"/>
      <c r="OA47" s="119"/>
      <c r="OB47" s="119"/>
      <c r="OC47" s="119"/>
      <c r="OD47" s="119"/>
      <c r="OE47" s="119"/>
      <c r="OF47" s="119"/>
      <c r="OG47" s="119"/>
      <c r="OH47" s="119"/>
      <c r="OI47" s="119"/>
      <c r="OJ47" s="119"/>
      <c r="OK47" s="120"/>
      <c r="OL47" s="121"/>
      <c r="OM47" s="122"/>
      <c r="ON47" s="123"/>
      <c r="OO47" s="124"/>
      <c r="OP47" s="178"/>
      <c r="OQ47" s="178" t="str">
        <f>IFERROR(IF(INDEX(Results!O:O,MATCH($NM47,Results!$B:$B,0),1)=0,"",INDEX(Results!O:O,MATCH($NM47,Results!$B:$B,0),1)),"")</f>
        <v/>
      </c>
    </row>
    <row r="48" spans="1:407" ht="22.5" customHeight="1" x14ac:dyDescent="0.25">
      <c r="E48" s="213"/>
      <c r="F48" s="214"/>
      <c r="G48" s="215"/>
      <c r="H48" s="216"/>
      <c r="I48" s="118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20"/>
      <c r="AB48" s="121"/>
      <c r="AC48" s="122"/>
      <c r="AD48" s="123"/>
      <c r="AE48" s="124"/>
      <c r="AF48" s="212"/>
      <c r="AG48" s="212"/>
      <c r="AM48" s="213"/>
      <c r="AN48" s="214"/>
      <c r="AO48" s="215"/>
      <c r="AP48" s="216"/>
      <c r="AQ48" s="118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20"/>
      <c r="BJ48" s="121"/>
      <c r="BK48" s="122"/>
      <c r="BL48" s="123"/>
      <c r="BM48" s="124"/>
      <c r="BN48" s="212"/>
      <c r="BO48" s="212"/>
      <c r="BU48" s="213"/>
      <c r="BV48" s="214"/>
      <c r="BW48" s="215"/>
      <c r="BX48" s="216"/>
      <c r="BY48" s="118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20"/>
      <c r="CR48" s="121"/>
      <c r="CS48" s="122"/>
      <c r="CT48" s="123"/>
      <c r="CU48" s="124"/>
      <c r="CV48" s="212"/>
      <c r="CW48" s="212"/>
      <c r="DC48" s="213"/>
      <c r="DD48" s="214"/>
      <c r="DE48" s="215"/>
      <c r="DF48" s="216"/>
      <c r="DG48" s="118"/>
      <c r="DH48" s="119"/>
      <c r="DI48" s="119"/>
      <c r="DJ48" s="119"/>
      <c r="DK48" s="119"/>
      <c r="DL48" s="119"/>
      <c r="DM48" s="119"/>
      <c r="DN48" s="119"/>
      <c r="DO48" s="119"/>
      <c r="DP48" s="119"/>
      <c r="DQ48" s="119"/>
      <c r="DR48" s="119"/>
      <c r="DS48" s="119"/>
      <c r="DT48" s="119"/>
      <c r="DU48" s="119"/>
      <c r="DV48" s="119"/>
      <c r="DW48" s="119"/>
      <c r="DX48" s="119"/>
      <c r="DY48" s="120"/>
      <c r="DZ48" s="121"/>
      <c r="EA48" s="122"/>
      <c r="EB48" s="123"/>
      <c r="EC48" s="124"/>
      <c r="ED48" s="212"/>
      <c r="EE48" s="212"/>
      <c r="EK48" s="213"/>
      <c r="EL48" s="214"/>
      <c r="EM48" s="215"/>
      <c r="EN48" s="216"/>
      <c r="EO48" s="118"/>
      <c r="EP48" s="119"/>
      <c r="EQ48" s="119"/>
      <c r="ER48" s="119"/>
      <c r="ES48" s="119"/>
      <c r="ET48" s="119"/>
      <c r="EU48" s="119"/>
      <c r="EV48" s="119"/>
      <c r="EW48" s="119"/>
      <c r="EX48" s="119"/>
      <c r="EY48" s="119"/>
      <c r="EZ48" s="119"/>
      <c r="FA48" s="119"/>
      <c r="FB48" s="119"/>
      <c r="FC48" s="119"/>
      <c r="FD48" s="119"/>
      <c r="FE48" s="119"/>
      <c r="FF48" s="119"/>
      <c r="FG48" s="120"/>
      <c r="FH48" s="121"/>
      <c r="FI48" s="122"/>
      <c r="FJ48" s="123"/>
      <c r="FK48" s="124"/>
      <c r="FL48" s="212"/>
      <c r="FM48" s="212"/>
      <c r="FS48" s="213"/>
      <c r="FT48" s="214"/>
      <c r="FU48" s="215"/>
      <c r="FV48" s="216"/>
      <c r="FW48" s="118"/>
      <c r="FX48" s="119"/>
      <c r="FY48" s="119"/>
      <c r="FZ48" s="119"/>
      <c r="GA48" s="119"/>
      <c r="GB48" s="119"/>
      <c r="GC48" s="119"/>
      <c r="GD48" s="119"/>
      <c r="GE48" s="119"/>
      <c r="GF48" s="119"/>
      <c r="GG48" s="119"/>
      <c r="GH48" s="119"/>
      <c r="GI48" s="119"/>
      <c r="GJ48" s="119"/>
      <c r="GK48" s="119"/>
      <c r="GL48" s="119"/>
      <c r="GM48" s="119"/>
      <c r="GN48" s="119"/>
      <c r="GO48" s="120"/>
      <c r="GP48" s="121"/>
      <c r="GQ48" s="122"/>
      <c r="GR48" s="123"/>
      <c r="GS48" s="124"/>
      <c r="GT48" s="212"/>
      <c r="GU48" s="212"/>
      <c r="HA48" s="213"/>
      <c r="HB48" s="214"/>
      <c r="HC48" s="215"/>
      <c r="HD48" s="216"/>
      <c r="HE48" s="118"/>
      <c r="HF48" s="119"/>
      <c r="HG48" s="119"/>
      <c r="HH48" s="119"/>
      <c r="HI48" s="119"/>
      <c r="HJ48" s="119"/>
      <c r="HK48" s="119"/>
      <c r="HL48" s="119"/>
      <c r="HM48" s="119"/>
      <c r="HN48" s="119"/>
      <c r="HO48" s="119"/>
      <c r="HP48" s="119"/>
      <c r="HQ48" s="119"/>
      <c r="HR48" s="119"/>
      <c r="HS48" s="119"/>
      <c r="HT48" s="119"/>
      <c r="HU48" s="119"/>
      <c r="HV48" s="119"/>
      <c r="HW48" s="120"/>
      <c r="HX48" s="121"/>
      <c r="HY48" s="122"/>
      <c r="HZ48" s="123"/>
      <c r="IA48" s="124"/>
      <c r="IB48" s="212"/>
      <c r="IC48" s="212"/>
      <c r="II48" s="213"/>
      <c r="IJ48" s="214"/>
      <c r="IK48" s="215"/>
      <c r="IL48" s="216"/>
      <c r="IM48" s="118"/>
      <c r="IN48" s="119"/>
      <c r="IO48" s="119"/>
      <c r="IP48" s="119"/>
      <c r="IQ48" s="119"/>
      <c r="IR48" s="119"/>
      <c r="IS48" s="119"/>
      <c r="IT48" s="119"/>
      <c r="IU48" s="119"/>
      <c r="IV48" s="119"/>
      <c r="IW48" s="119"/>
      <c r="IX48" s="119"/>
      <c r="IY48" s="119"/>
      <c r="IZ48" s="119"/>
      <c r="JA48" s="119"/>
      <c r="JB48" s="119"/>
      <c r="JC48" s="119"/>
      <c r="JD48" s="119"/>
      <c r="JE48" s="120"/>
      <c r="JF48" s="121"/>
      <c r="JG48" s="122"/>
      <c r="JH48" s="123"/>
      <c r="JI48" s="124"/>
      <c r="JJ48" s="212"/>
      <c r="JK48" s="212"/>
      <c r="JQ48" s="213"/>
      <c r="JR48" s="214"/>
      <c r="JS48" s="215"/>
      <c r="JT48" s="216"/>
      <c r="JU48" s="118"/>
      <c r="JV48" s="119"/>
      <c r="JW48" s="119"/>
      <c r="JX48" s="119"/>
      <c r="JY48" s="119"/>
      <c r="JZ48" s="119"/>
      <c r="KA48" s="119"/>
      <c r="KB48" s="119"/>
      <c r="KC48" s="119"/>
      <c r="KD48" s="119"/>
      <c r="KE48" s="119"/>
      <c r="KF48" s="119"/>
      <c r="KG48" s="119"/>
      <c r="KH48" s="119"/>
      <c r="KI48" s="119"/>
      <c r="KJ48" s="119"/>
      <c r="KK48" s="119"/>
      <c r="KL48" s="119"/>
      <c r="KM48" s="120"/>
      <c r="KN48" s="121"/>
      <c r="KO48" s="122"/>
      <c r="KP48" s="123"/>
      <c r="KQ48" s="124"/>
      <c r="KR48" s="212"/>
      <c r="KS48" s="212"/>
      <c r="KY48" s="213"/>
      <c r="KZ48" s="214"/>
      <c r="LA48" s="215"/>
      <c r="LB48" s="216"/>
      <c r="LC48" s="118"/>
      <c r="LD48" s="119"/>
      <c r="LE48" s="119"/>
      <c r="LF48" s="119"/>
      <c r="LG48" s="119"/>
      <c r="LH48" s="119"/>
      <c r="LI48" s="119"/>
      <c r="LJ48" s="119"/>
      <c r="LK48" s="119"/>
      <c r="LL48" s="119"/>
      <c r="LM48" s="119"/>
      <c r="LN48" s="119"/>
      <c r="LO48" s="119"/>
      <c r="LP48" s="119"/>
      <c r="LQ48" s="119"/>
      <c r="LR48" s="119"/>
      <c r="LS48" s="119"/>
      <c r="LT48" s="119"/>
      <c r="LU48" s="120"/>
      <c r="LV48" s="121"/>
      <c r="LW48" s="122"/>
      <c r="LX48" s="123"/>
      <c r="LY48" s="124"/>
      <c r="LZ48" s="212"/>
      <c r="MA48" s="212"/>
      <c r="MG48" s="213"/>
      <c r="MH48" s="214"/>
      <c r="MI48" s="215"/>
      <c r="MJ48" s="216"/>
      <c r="MK48" s="118"/>
      <c r="ML48" s="119"/>
      <c r="MM48" s="119"/>
      <c r="MN48" s="119"/>
      <c r="MO48" s="119"/>
      <c r="MP48" s="119"/>
      <c r="MQ48" s="119"/>
      <c r="MR48" s="119"/>
      <c r="MS48" s="119"/>
      <c r="MT48" s="119"/>
      <c r="MU48" s="119"/>
      <c r="MV48" s="119"/>
      <c r="MW48" s="119"/>
      <c r="MX48" s="119"/>
      <c r="MY48" s="119"/>
      <c r="MZ48" s="119"/>
      <c r="NA48" s="119"/>
      <c r="NB48" s="119"/>
      <c r="NC48" s="120"/>
      <c r="ND48" s="121"/>
      <c r="NE48" s="122"/>
      <c r="NF48" s="123"/>
      <c r="NG48" s="124"/>
      <c r="NH48" s="212"/>
      <c r="NI48" s="212"/>
      <c r="NO48" s="213"/>
      <c r="NP48" s="214"/>
      <c r="NQ48" s="215"/>
      <c r="NR48" s="216"/>
      <c r="NS48" s="118"/>
      <c r="NT48" s="119"/>
      <c r="NU48" s="119"/>
      <c r="NV48" s="119"/>
      <c r="NW48" s="119"/>
      <c r="NX48" s="119"/>
      <c r="NY48" s="119"/>
      <c r="NZ48" s="119"/>
      <c r="OA48" s="119"/>
      <c r="OB48" s="119"/>
      <c r="OC48" s="119"/>
      <c r="OD48" s="119"/>
      <c r="OE48" s="119"/>
      <c r="OF48" s="119"/>
      <c r="OG48" s="119"/>
      <c r="OH48" s="119"/>
      <c r="OI48" s="119"/>
      <c r="OJ48" s="119"/>
      <c r="OK48" s="120"/>
      <c r="OL48" s="121"/>
      <c r="OM48" s="122"/>
      <c r="ON48" s="123"/>
      <c r="OO48" s="124"/>
      <c r="OP48" s="212"/>
      <c r="OQ48" s="212"/>
    </row>
    <row r="49" spans="1:407" ht="22.5" customHeight="1" x14ac:dyDescent="0.25">
      <c r="E49" s="181"/>
      <c r="F49" s="184"/>
      <c r="G49" s="185"/>
      <c r="H49" s="187"/>
      <c r="I49" s="118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20"/>
      <c r="AB49" s="121"/>
      <c r="AC49" s="122"/>
      <c r="AD49" s="123"/>
      <c r="AE49" s="124"/>
      <c r="AF49" s="179"/>
      <c r="AG49" s="179"/>
      <c r="AM49" s="181"/>
      <c r="AN49" s="184"/>
      <c r="AO49" s="185"/>
      <c r="AP49" s="187"/>
      <c r="AQ49" s="118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20"/>
      <c r="BJ49" s="121"/>
      <c r="BK49" s="122"/>
      <c r="BL49" s="123"/>
      <c r="BM49" s="124"/>
      <c r="BN49" s="179"/>
      <c r="BO49" s="179"/>
      <c r="BU49" s="181" t="str">
        <f>IFERROR(INDEX(Results!P:P,MATCH($BS49,Results!$A:$A,0),1),"")</f>
        <v/>
      </c>
      <c r="BV49" s="184" t="str">
        <f>IFERROR(INDEX(Results!Q:Q,MATCH($BS49,Results!$A:$A,0),1),"")</f>
        <v/>
      </c>
      <c r="BW49" s="185"/>
      <c r="BX49" s="187" t="str">
        <f>IFERROR(INDEX(Results!S:S,MATCH($BS49,Results!$A:$A,0),1),"")</f>
        <v/>
      </c>
      <c r="BY49" s="118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19"/>
      <c r="CO49" s="119"/>
      <c r="CP49" s="119"/>
      <c r="CQ49" s="120"/>
      <c r="CR49" s="121"/>
      <c r="CS49" s="122"/>
      <c r="CT49" s="123"/>
      <c r="CU49" s="124"/>
      <c r="CV49" s="179"/>
      <c r="CW49" s="179" t="str">
        <f>IFERROR(IF(INDEX(Results!O:O,MATCH($BS49,Results!$A:$A,0),1)=0,"",INDEX(Results!O:O,MATCH($BS49,Results!$A:$A,0),1)),"")</f>
        <v/>
      </c>
      <c r="DC49" s="181" t="str">
        <f>IFERROR(INDEX(Results!P:P,MATCH($DA49,Results!$A:$A,0),1),"")</f>
        <v/>
      </c>
      <c r="DD49" s="184" t="str">
        <f>IFERROR(INDEX(Results!Q:Q,MATCH($DA49,Results!$A:$A,0),1),"")</f>
        <v/>
      </c>
      <c r="DE49" s="185"/>
      <c r="DF49" s="187" t="str">
        <f>IFERROR(INDEX(Results!S:S,MATCH($DA49,Results!$A:$A,0),1),"")</f>
        <v/>
      </c>
      <c r="DG49" s="118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  <c r="DT49" s="119"/>
      <c r="DU49" s="119"/>
      <c r="DV49" s="119"/>
      <c r="DW49" s="119"/>
      <c r="DX49" s="119"/>
      <c r="DY49" s="120"/>
      <c r="DZ49" s="121"/>
      <c r="EA49" s="122"/>
      <c r="EB49" s="123"/>
      <c r="EC49" s="124"/>
      <c r="ED49" s="179"/>
      <c r="EE49" s="179" t="str">
        <f>IFERROR(IF(INDEX(Results!O:O,MATCH($DA49,Results!$A:$A,0),1)=0,"",INDEX(Results!O:O,MATCH($DA49,Results!$A:$A,0),1)),"")</f>
        <v/>
      </c>
      <c r="EK49" s="181" t="str">
        <f>IFERROR(INDEX(Results!P:P,MATCH($EI49,Results!$A:$A,0),1),"")</f>
        <v/>
      </c>
      <c r="EL49" s="184" t="str">
        <f>IFERROR(INDEX(Results!Q:Q,MATCH($EI49,Results!$A:$A,0),1),"")</f>
        <v/>
      </c>
      <c r="EM49" s="185"/>
      <c r="EN49" s="187" t="str">
        <f>IFERROR(INDEX(Results!S:S,MATCH($EI49,Results!$A:$A,0),1),"")</f>
        <v/>
      </c>
      <c r="EO49" s="118"/>
      <c r="EP49" s="119"/>
      <c r="EQ49" s="119"/>
      <c r="ER49" s="119"/>
      <c r="ES49" s="119"/>
      <c r="ET49" s="119"/>
      <c r="EU49" s="119"/>
      <c r="EV49" s="119"/>
      <c r="EW49" s="119"/>
      <c r="EX49" s="119"/>
      <c r="EY49" s="119"/>
      <c r="EZ49" s="119"/>
      <c r="FA49" s="119"/>
      <c r="FB49" s="119"/>
      <c r="FC49" s="119"/>
      <c r="FD49" s="119"/>
      <c r="FE49" s="119"/>
      <c r="FF49" s="119"/>
      <c r="FG49" s="120"/>
      <c r="FH49" s="121"/>
      <c r="FI49" s="122"/>
      <c r="FJ49" s="123"/>
      <c r="FK49" s="124"/>
      <c r="FL49" s="179"/>
      <c r="FM49" s="179" t="str">
        <f>IFERROR(IF(INDEX(Results!O:O,MATCH($EI49,Results!$A:$A,0),1)=0,"",INDEX(Results!O:O,MATCH($EI49,Results!$A:$A,0),1)),"")</f>
        <v/>
      </c>
      <c r="FS49" s="181" t="str">
        <f>IFERROR(INDEX(Results!P:P,MATCH($FQ49,Results!$A:$A,0),1),"")</f>
        <v/>
      </c>
      <c r="FT49" s="184" t="str">
        <f>IFERROR(INDEX(Results!Q:Q,MATCH($FQ49,Results!$A:$A,0),1),"")</f>
        <v/>
      </c>
      <c r="FU49" s="185"/>
      <c r="FV49" s="187" t="str">
        <f>IFERROR(INDEX(Results!S:S,MATCH($FQ49,Results!$A:$A,0),1),"")</f>
        <v/>
      </c>
      <c r="FW49" s="118"/>
      <c r="FX49" s="119"/>
      <c r="FY49" s="119"/>
      <c r="FZ49" s="119"/>
      <c r="GA49" s="119"/>
      <c r="GB49" s="119"/>
      <c r="GC49" s="119"/>
      <c r="GD49" s="119"/>
      <c r="GE49" s="119"/>
      <c r="GF49" s="119"/>
      <c r="GG49" s="119"/>
      <c r="GH49" s="119"/>
      <c r="GI49" s="119"/>
      <c r="GJ49" s="119"/>
      <c r="GK49" s="119"/>
      <c r="GL49" s="119"/>
      <c r="GM49" s="119"/>
      <c r="GN49" s="119"/>
      <c r="GO49" s="120"/>
      <c r="GP49" s="121"/>
      <c r="GQ49" s="122"/>
      <c r="GR49" s="123"/>
      <c r="GS49" s="124"/>
      <c r="GT49" s="179"/>
      <c r="GU49" s="179" t="str">
        <f>IFERROR(IF(INDEX(Results!O:O,MATCH($FQ49,Results!$A:$A,0),1)=0,"",INDEX(Results!O:O,MATCH($FQ49,Results!$A:$A,0),1)),"")</f>
        <v/>
      </c>
      <c r="HA49" s="181" t="str">
        <f>IFERROR(INDEX(Results!P:P,MATCH($GY49,Results!$A:$A,0),1),"")</f>
        <v/>
      </c>
      <c r="HB49" s="184" t="str">
        <f>IFERROR(INDEX(Results!Q:Q,MATCH($GY49,Results!$A:$A,0),1),"")</f>
        <v/>
      </c>
      <c r="HC49" s="185"/>
      <c r="HD49" s="187" t="str">
        <f>IFERROR(INDEX(Results!S:S,MATCH($GY49,Results!$A:$A,0),1),"")</f>
        <v/>
      </c>
      <c r="HE49" s="118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  <c r="HP49" s="119"/>
      <c r="HQ49" s="119"/>
      <c r="HR49" s="119"/>
      <c r="HS49" s="119"/>
      <c r="HT49" s="119"/>
      <c r="HU49" s="119"/>
      <c r="HV49" s="119"/>
      <c r="HW49" s="120"/>
      <c r="HX49" s="121"/>
      <c r="HY49" s="122"/>
      <c r="HZ49" s="123"/>
      <c r="IA49" s="124"/>
      <c r="IB49" s="179"/>
      <c r="IC49" s="179" t="str">
        <f>IFERROR(IF(INDEX(Results!O:O,MATCH($GY49,Results!$A:$A,0),1)=0,"",INDEX(Results!O:O,MATCH($GY49,Results!$A:$A,0),1)),"")</f>
        <v/>
      </c>
      <c r="II49" s="181" t="str">
        <f>IFERROR(INDEX(Results!P:P,MATCH($IG49,Results!$A:$A,0),1),"")</f>
        <v/>
      </c>
      <c r="IJ49" s="184" t="str">
        <f>IFERROR(INDEX(Results!Q:Q,MATCH($IG49,Results!$A:$A,0),1),"")</f>
        <v/>
      </c>
      <c r="IK49" s="185"/>
      <c r="IL49" s="187" t="str">
        <f>IFERROR(INDEX(Results!S:S,MATCH($IG49,Results!$A:$A,0),1),"")</f>
        <v/>
      </c>
      <c r="IM49" s="118"/>
      <c r="IN49" s="119"/>
      <c r="IO49" s="119"/>
      <c r="IP49" s="119"/>
      <c r="IQ49" s="119"/>
      <c r="IR49" s="119"/>
      <c r="IS49" s="119"/>
      <c r="IT49" s="119"/>
      <c r="IU49" s="119"/>
      <c r="IV49" s="119"/>
      <c r="IW49" s="119"/>
      <c r="IX49" s="119"/>
      <c r="IY49" s="119"/>
      <c r="IZ49" s="119"/>
      <c r="JA49" s="119"/>
      <c r="JB49" s="119"/>
      <c r="JC49" s="119"/>
      <c r="JD49" s="119"/>
      <c r="JE49" s="120"/>
      <c r="JF49" s="121"/>
      <c r="JG49" s="122"/>
      <c r="JH49" s="123"/>
      <c r="JI49" s="124"/>
      <c r="JJ49" s="179"/>
      <c r="JK49" s="179" t="str">
        <f>IFERROR(IF(INDEX(Results!O:O,MATCH($IG49,Results!$A:$A,0),1)=0,"",INDEX(Results!O:O,MATCH($IG49,Results!$A:$A,0),1)),"")</f>
        <v/>
      </c>
      <c r="JQ49" s="181" t="str">
        <f>IFERROR(INDEX(Results!P:P,MATCH($JO49,Results!$A:$A,0),1),"")</f>
        <v/>
      </c>
      <c r="JR49" s="184" t="str">
        <f>IFERROR(INDEX(Results!Q:Q,MATCH($JO49,Results!$A:$A,0),1),"")</f>
        <v/>
      </c>
      <c r="JS49" s="185"/>
      <c r="JT49" s="187" t="str">
        <f>IFERROR(INDEX(Results!S:S,MATCH($JO49,Results!$A:$A,0),1),"")</f>
        <v/>
      </c>
      <c r="JU49" s="118"/>
      <c r="JV49" s="119"/>
      <c r="JW49" s="119"/>
      <c r="JX49" s="119"/>
      <c r="JY49" s="119"/>
      <c r="JZ49" s="119"/>
      <c r="KA49" s="119"/>
      <c r="KB49" s="119"/>
      <c r="KC49" s="119"/>
      <c r="KD49" s="119"/>
      <c r="KE49" s="119"/>
      <c r="KF49" s="119"/>
      <c r="KG49" s="119"/>
      <c r="KH49" s="119"/>
      <c r="KI49" s="119"/>
      <c r="KJ49" s="119"/>
      <c r="KK49" s="119"/>
      <c r="KL49" s="119"/>
      <c r="KM49" s="120"/>
      <c r="KN49" s="121"/>
      <c r="KO49" s="122"/>
      <c r="KP49" s="123"/>
      <c r="KQ49" s="124"/>
      <c r="KR49" s="179"/>
      <c r="KS49" s="179" t="str">
        <f>IFERROR(IF(INDEX(Results!O:O,MATCH($JO49,Results!$A:$A,0),1)=0,"",INDEX(Results!O:O,MATCH($JO49,Results!$A:$A,0),1)),"")</f>
        <v/>
      </c>
      <c r="KY49" s="181" t="str">
        <f>IFERROR(INDEX(Results!P:P,MATCH($KW49,Results!$A:$A,0),1),"")</f>
        <v/>
      </c>
      <c r="KZ49" s="184" t="str">
        <f>IFERROR(INDEX(Results!Q:Q,MATCH($KW49,Results!$A:$A,0),1),"")</f>
        <v/>
      </c>
      <c r="LA49" s="185"/>
      <c r="LB49" s="187" t="str">
        <f>IFERROR(INDEX(Results!S:S,MATCH($KW49,Results!$A:$A,0),1),"")</f>
        <v/>
      </c>
      <c r="LC49" s="118"/>
      <c r="LD49" s="119"/>
      <c r="LE49" s="119"/>
      <c r="LF49" s="119"/>
      <c r="LG49" s="119"/>
      <c r="LH49" s="119"/>
      <c r="LI49" s="119"/>
      <c r="LJ49" s="119"/>
      <c r="LK49" s="119"/>
      <c r="LL49" s="119"/>
      <c r="LM49" s="119"/>
      <c r="LN49" s="119"/>
      <c r="LO49" s="119"/>
      <c r="LP49" s="119"/>
      <c r="LQ49" s="119"/>
      <c r="LR49" s="119"/>
      <c r="LS49" s="119"/>
      <c r="LT49" s="119"/>
      <c r="LU49" s="120"/>
      <c r="LV49" s="121"/>
      <c r="LW49" s="122"/>
      <c r="LX49" s="123"/>
      <c r="LY49" s="124"/>
      <c r="LZ49" s="179"/>
      <c r="MA49" s="179" t="str">
        <f>IFERROR(IF(INDEX(Results!O:O,MATCH($KW49,Results!$A:$A,0),1)=0,"",INDEX(Results!O:O,MATCH($KW49,Results!$A:$A,0),1)),"")</f>
        <v/>
      </c>
      <c r="MG49" s="181" t="str">
        <f>IFERROR(INDEX(Results!P:P,MATCH($ME49,Results!$A:$A,0),1),"")</f>
        <v/>
      </c>
      <c r="MH49" s="184" t="str">
        <f>IFERROR(INDEX(Results!Q:Q,MATCH($ME49,Results!$A:$A,0),1),"")</f>
        <v/>
      </c>
      <c r="MI49" s="185"/>
      <c r="MJ49" s="187" t="str">
        <f>IFERROR(INDEX(Results!S:S,MATCH($ME49,Results!$A:$A,0),1),"")</f>
        <v/>
      </c>
      <c r="MK49" s="118"/>
      <c r="ML49" s="119"/>
      <c r="MM49" s="119"/>
      <c r="MN49" s="119"/>
      <c r="MO49" s="119"/>
      <c r="MP49" s="119"/>
      <c r="MQ49" s="119"/>
      <c r="MR49" s="119"/>
      <c r="MS49" s="119"/>
      <c r="MT49" s="119"/>
      <c r="MU49" s="119"/>
      <c r="MV49" s="119"/>
      <c r="MW49" s="119"/>
      <c r="MX49" s="119"/>
      <c r="MY49" s="119"/>
      <c r="MZ49" s="119"/>
      <c r="NA49" s="119"/>
      <c r="NB49" s="119"/>
      <c r="NC49" s="120"/>
      <c r="ND49" s="121"/>
      <c r="NE49" s="122"/>
      <c r="NF49" s="123"/>
      <c r="NG49" s="124"/>
      <c r="NH49" s="179"/>
      <c r="NI49" s="179" t="str">
        <f>IFERROR(IF(INDEX(Results!O:O,MATCH($ME49,Results!$A:$A,0),1)=0,"",INDEX(Results!O:O,MATCH($ME49,Results!$A:$A,0),1)),"")</f>
        <v/>
      </c>
      <c r="NO49" s="181" t="str">
        <f>IFERROR(INDEX(Results!P:P,MATCH($NM49,Results!$A:$A,0),1),"")</f>
        <v/>
      </c>
      <c r="NP49" s="184" t="str">
        <f>IFERROR(INDEX(Results!Q:Q,MATCH($NM49,Results!$A:$A,0),1),"")</f>
        <v/>
      </c>
      <c r="NQ49" s="185"/>
      <c r="NR49" s="187" t="str">
        <f>IFERROR(INDEX(Results!S:S,MATCH($NM49,Results!$A:$A,0),1),"")</f>
        <v/>
      </c>
      <c r="NS49" s="118"/>
      <c r="NT49" s="119"/>
      <c r="NU49" s="119"/>
      <c r="NV49" s="119"/>
      <c r="NW49" s="119"/>
      <c r="NX49" s="119"/>
      <c r="NY49" s="119"/>
      <c r="NZ49" s="119"/>
      <c r="OA49" s="119"/>
      <c r="OB49" s="119"/>
      <c r="OC49" s="119"/>
      <c r="OD49" s="119"/>
      <c r="OE49" s="119"/>
      <c r="OF49" s="119"/>
      <c r="OG49" s="119"/>
      <c r="OH49" s="119"/>
      <c r="OI49" s="119"/>
      <c r="OJ49" s="119"/>
      <c r="OK49" s="120"/>
      <c r="OL49" s="121"/>
      <c r="OM49" s="122"/>
      <c r="ON49" s="123"/>
      <c r="OO49" s="124"/>
      <c r="OP49" s="179"/>
      <c r="OQ49" s="179" t="str">
        <f>IFERROR(IF(INDEX(Results!O:O,MATCH($NM49,Results!$A:$A,0),1)=0,"",INDEX(Results!O:O,MATCH($NM49,Results!$A:$A,0),1)),"")</f>
        <v/>
      </c>
    </row>
    <row r="50" spans="1:407" ht="22.5" customHeight="1" x14ac:dyDescent="0.25">
      <c r="E50" s="180" t="str">
        <f>IFERROR(INDEX(Results!P:P,MATCH($C50,Results!$B:$B,0),1),"")</f>
        <v/>
      </c>
      <c r="F50" s="182" t="str">
        <f>IFERROR(INDEX(Results!Q:Q,MATCH($C50,Results!$B:$B,0),1),"")</f>
        <v/>
      </c>
      <c r="G50" s="183"/>
      <c r="H50" s="186" t="str">
        <f>IFERROR(INDEX(Results!S:S,MATCH($C50,Results!$B:$B,0),1),"")</f>
        <v/>
      </c>
      <c r="I50" s="118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20"/>
      <c r="AB50" s="121"/>
      <c r="AC50" s="122"/>
      <c r="AD50" s="123"/>
      <c r="AE50" s="124"/>
      <c r="AF50" s="178"/>
      <c r="AG50" s="178" t="str">
        <f>IFERROR(IF(INDEX(Results!O:O,MATCH($C50,Results!$B:$B,0),1)=0,"",INDEX(Results!O:O,MATCH($C50,Results!$B:$B,0),1)),"")</f>
        <v/>
      </c>
      <c r="AI50">
        <f>AI47</f>
        <v>2</v>
      </c>
      <c r="AJ50">
        <f>AJ47+1</f>
        <v>14</v>
      </c>
      <c r="AK50" t="str">
        <f t="shared" ref="AK50" si="133">AI50&amp;AJ50</f>
        <v>214</v>
      </c>
      <c r="AM50" s="180" t="str">
        <f>IFERROR(INDEX(Results!P:P,MATCH($AK50,Results!$B:$B,0),1),"")</f>
        <v/>
      </c>
      <c r="AN50" s="182" t="str">
        <f>IFERROR(INDEX(Results!Q:Q,MATCH($AK50,Results!$B:$B,0),1),"")</f>
        <v/>
      </c>
      <c r="AO50" s="183"/>
      <c r="AP50" s="186" t="str">
        <f>IFERROR(INDEX(Results!S:S,MATCH($AK50,Results!$B:$B,0),1),"")</f>
        <v/>
      </c>
      <c r="AQ50" s="118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20"/>
      <c r="BJ50" s="121"/>
      <c r="BK50" s="122"/>
      <c r="BL50" s="123"/>
      <c r="BM50" s="124"/>
      <c r="BN50" s="178"/>
      <c r="BO50" s="178" t="str">
        <f>IFERROR(IF(INDEX(Results!O:O,MATCH($AK50,Results!$B:$B,0),1)=0,"",INDEX(Results!O:O,MATCH($AK50,Results!$B:$B,0),1)),"")</f>
        <v/>
      </c>
      <c r="BQ50">
        <f>BQ47</f>
        <v>3</v>
      </c>
      <c r="BR50">
        <f>BR47+1</f>
        <v>14</v>
      </c>
      <c r="BS50" t="str">
        <f t="shared" ref="BS50" si="134">BQ50&amp;BR50</f>
        <v>314</v>
      </c>
      <c r="BU50" s="180" t="str">
        <f>IFERROR(INDEX(Results!P:P,MATCH($BS50,Results!$B:$B,0),1),"")</f>
        <v/>
      </c>
      <c r="BV50" s="182" t="str">
        <f>IFERROR(INDEX(Results!Q:Q,MATCH($BS50,Results!$B:$B,0),1),"")</f>
        <v/>
      </c>
      <c r="BW50" s="183"/>
      <c r="BX50" s="186" t="str">
        <f>IFERROR(INDEX(Results!S:S,MATCH($BS50,Results!$B:$B,0),1),"")</f>
        <v/>
      </c>
      <c r="BY50" s="118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  <c r="CL50" s="119"/>
      <c r="CM50" s="119"/>
      <c r="CN50" s="119"/>
      <c r="CO50" s="119"/>
      <c r="CP50" s="119"/>
      <c r="CQ50" s="120"/>
      <c r="CR50" s="121"/>
      <c r="CS50" s="122"/>
      <c r="CT50" s="123"/>
      <c r="CU50" s="124"/>
      <c r="CV50" s="178"/>
      <c r="CW50" s="178" t="str">
        <f>IFERROR(IF(INDEX(Results!O:O,MATCH($BS50,Results!$B:$B,0),1)=0,"",INDEX(Results!O:O,MATCH($BS50,Results!$B:$B,0),1)),"")</f>
        <v/>
      </c>
      <c r="CY50">
        <f>CY47</f>
        <v>4</v>
      </c>
      <c r="CZ50">
        <f>CZ47+1</f>
        <v>14</v>
      </c>
      <c r="DA50" t="str">
        <f t="shared" ref="DA50" si="135">CY50&amp;CZ50</f>
        <v>414</v>
      </c>
      <c r="DC50" s="180">
        <f>IFERROR(INDEX(Results!P:P,MATCH($DA50,Results!$B:$B,0),1),"")</f>
        <v>91</v>
      </c>
      <c r="DD50" s="182" t="str">
        <f>IFERROR(INDEX(Results!Q:Q,MATCH($DA50,Results!$B:$B,0),1),"")</f>
        <v>Summer Broadbent</v>
      </c>
      <c r="DE50" s="183"/>
      <c r="DF50" s="186" t="str">
        <f>IFERROR(INDEX(Results!S:S,MATCH($DA50,Results!$B:$B,0),1),"")</f>
        <v xml:space="preserve">Redlands </v>
      </c>
      <c r="DG50" s="118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19"/>
      <c r="DS50" s="119"/>
      <c r="DT50" s="119"/>
      <c r="DU50" s="119"/>
      <c r="DV50" s="119"/>
      <c r="DW50" s="119"/>
      <c r="DX50" s="119"/>
      <c r="DY50" s="120"/>
      <c r="DZ50" s="121"/>
      <c r="EA50" s="122"/>
      <c r="EB50" s="123"/>
      <c r="EC50" s="124"/>
      <c r="ED50" s="178"/>
      <c r="EE50" s="178" t="str">
        <f>IFERROR(IF(INDEX(Results!O:O,MATCH($DA50,Results!$B:$B,0),1)=0,"",INDEX(Results!O:O,MATCH($DA50,Results!$B:$B,0),1)),"")</f>
        <v/>
      </c>
      <c r="EG50">
        <f>EG47</f>
        <v>5</v>
      </c>
      <c r="EH50">
        <f>EH47+1</f>
        <v>14</v>
      </c>
      <c r="EI50" t="str">
        <f t="shared" ref="EI50" si="136">EG50&amp;EH50</f>
        <v>514</v>
      </c>
      <c r="EK50" s="180">
        <f>IFERROR(INDEX(Results!P:P,MATCH($EI50,Results!$B:$B,0),1),"")</f>
        <v>73</v>
      </c>
      <c r="EL50" s="182" t="str">
        <f>IFERROR(INDEX(Results!Q:Q,MATCH($EI50,Results!$B:$B,0),1),"")</f>
        <v>Tahni Jordan</v>
      </c>
      <c r="EM50" s="183"/>
      <c r="EN50" s="186" t="str">
        <f>IFERROR(INDEX(Results!S:S,MATCH($EI50,Results!$B:$B,0),1),"")</f>
        <v xml:space="preserve">Greenbank </v>
      </c>
      <c r="EO50" s="118"/>
      <c r="EP50" s="119"/>
      <c r="EQ50" s="119"/>
      <c r="ER50" s="119"/>
      <c r="ES50" s="119"/>
      <c r="ET50" s="119"/>
      <c r="EU50" s="119"/>
      <c r="EV50" s="119"/>
      <c r="EW50" s="119"/>
      <c r="EX50" s="119"/>
      <c r="EY50" s="119"/>
      <c r="EZ50" s="119"/>
      <c r="FA50" s="119"/>
      <c r="FB50" s="119"/>
      <c r="FC50" s="119"/>
      <c r="FD50" s="119"/>
      <c r="FE50" s="119"/>
      <c r="FF50" s="119"/>
      <c r="FG50" s="120"/>
      <c r="FH50" s="121"/>
      <c r="FI50" s="122"/>
      <c r="FJ50" s="123"/>
      <c r="FK50" s="124"/>
      <c r="FL50" s="178"/>
      <c r="FM50" s="178" t="str">
        <f>IFERROR(IF(INDEX(Results!O:O,MATCH($EI50,Results!$B:$B,0),1)=0,"",INDEX(Results!O:O,MATCH($EI50,Results!$B:$B,0),1)),"")</f>
        <v/>
      </c>
      <c r="FO50">
        <f>FO47</f>
        <v>6</v>
      </c>
      <c r="FP50">
        <f>FP47+1</f>
        <v>14</v>
      </c>
      <c r="FQ50" t="str">
        <f t="shared" ref="FQ50" si="137">FO50&amp;FP50</f>
        <v>614</v>
      </c>
      <c r="FS50" s="180" t="str">
        <f>IFERROR(INDEX(Results!P:P,MATCH($FQ50,Results!$B:$B,0),1),"")</f>
        <v/>
      </c>
      <c r="FT50" s="182" t="str">
        <f>IFERROR(INDEX(Results!Q:Q,MATCH($FQ50,Results!$B:$B,0),1),"")</f>
        <v/>
      </c>
      <c r="FU50" s="183"/>
      <c r="FV50" s="186" t="str">
        <f>IFERROR(INDEX(Results!S:S,MATCH($FQ50,Results!$B:$B,0),1),"")</f>
        <v/>
      </c>
      <c r="FW50" s="118"/>
      <c r="FX50" s="119"/>
      <c r="FY50" s="119"/>
      <c r="FZ50" s="119"/>
      <c r="GA50" s="119"/>
      <c r="GB50" s="119"/>
      <c r="GC50" s="119"/>
      <c r="GD50" s="119"/>
      <c r="GE50" s="119"/>
      <c r="GF50" s="119"/>
      <c r="GG50" s="119"/>
      <c r="GH50" s="119"/>
      <c r="GI50" s="119"/>
      <c r="GJ50" s="119"/>
      <c r="GK50" s="119"/>
      <c r="GL50" s="119"/>
      <c r="GM50" s="119"/>
      <c r="GN50" s="119"/>
      <c r="GO50" s="120"/>
      <c r="GP50" s="121"/>
      <c r="GQ50" s="122"/>
      <c r="GR50" s="123"/>
      <c r="GS50" s="124"/>
      <c r="GT50" s="178"/>
      <c r="GU50" s="178" t="str">
        <f>IFERROR(IF(INDEX(Results!O:O,MATCH($FQ50,Results!$B:$B,0),1)=0,"",INDEX(Results!O:O,MATCH($FQ50,Results!$B:$B,0),1)),"")</f>
        <v/>
      </c>
      <c r="GW50">
        <f>GW47</f>
        <v>7</v>
      </c>
      <c r="GX50">
        <f>GX47+1</f>
        <v>14</v>
      </c>
      <c r="GY50" t="str">
        <f t="shared" ref="GY50" si="138">GW50&amp;GX50</f>
        <v>714</v>
      </c>
      <c r="HA50" s="180" t="str">
        <f>IFERROR(INDEX(Results!P:P,MATCH($GY50,Results!$B:$B,0),1),"")</f>
        <v/>
      </c>
      <c r="HB50" s="182" t="str">
        <f>IFERROR(INDEX(Results!Q:Q,MATCH($GY50,Results!$B:$B,0),1),"")</f>
        <v/>
      </c>
      <c r="HC50" s="183"/>
      <c r="HD50" s="186" t="str">
        <f>IFERROR(INDEX(Results!S:S,MATCH($GY50,Results!$B:$B,0),1),"")</f>
        <v/>
      </c>
      <c r="HE50" s="118"/>
      <c r="HF50" s="119"/>
      <c r="HG50" s="119"/>
      <c r="HH50" s="119"/>
      <c r="HI50" s="119"/>
      <c r="HJ50" s="119"/>
      <c r="HK50" s="119"/>
      <c r="HL50" s="119"/>
      <c r="HM50" s="119"/>
      <c r="HN50" s="119"/>
      <c r="HO50" s="119"/>
      <c r="HP50" s="119"/>
      <c r="HQ50" s="119"/>
      <c r="HR50" s="119"/>
      <c r="HS50" s="119"/>
      <c r="HT50" s="119"/>
      <c r="HU50" s="119"/>
      <c r="HV50" s="119"/>
      <c r="HW50" s="120"/>
      <c r="HX50" s="121"/>
      <c r="HY50" s="122"/>
      <c r="HZ50" s="123"/>
      <c r="IA50" s="124"/>
      <c r="IB50" s="178"/>
      <c r="IC50" s="178" t="str">
        <f>IFERROR(IF(INDEX(Results!O:O,MATCH($GY50,Results!$B:$B,0),1)=0,"",INDEX(Results!O:O,MATCH($GY50,Results!$B:$B,0),1)),"")</f>
        <v/>
      </c>
      <c r="IE50">
        <f>IE47</f>
        <v>8</v>
      </c>
      <c r="IF50">
        <f>IF47+1</f>
        <v>14</v>
      </c>
      <c r="IG50" t="str">
        <f t="shared" ref="IG50" si="139">IE50&amp;IF50</f>
        <v>814</v>
      </c>
      <c r="II50" s="180" t="str">
        <f>IFERROR(INDEX(Results!P:P,MATCH($IG50,Results!$B:$B,0),1),"")</f>
        <v/>
      </c>
      <c r="IJ50" s="182" t="str">
        <f>IFERROR(INDEX(Results!Q:Q,MATCH($IG50,Results!$B:$B,0),1),"")</f>
        <v/>
      </c>
      <c r="IK50" s="183"/>
      <c r="IL50" s="186" t="str">
        <f>IFERROR(INDEX(Results!S:S,MATCH($IG50,Results!$B:$B,0),1),"")</f>
        <v/>
      </c>
      <c r="IM50" s="118"/>
      <c r="IN50" s="119"/>
      <c r="IO50" s="119"/>
      <c r="IP50" s="119"/>
      <c r="IQ50" s="119"/>
      <c r="IR50" s="119"/>
      <c r="IS50" s="119"/>
      <c r="IT50" s="119"/>
      <c r="IU50" s="119"/>
      <c r="IV50" s="119"/>
      <c r="IW50" s="119"/>
      <c r="IX50" s="119"/>
      <c r="IY50" s="119"/>
      <c r="IZ50" s="119"/>
      <c r="JA50" s="119"/>
      <c r="JB50" s="119"/>
      <c r="JC50" s="119"/>
      <c r="JD50" s="119"/>
      <c r="JE50" s="120"/>
      <c r="JF50" s="121"/>
      <c r="JG50" s="122"/>
      <c r="JH50" s="123"/>
      <c r="JI50" s="124"/>
      <c r="JJ50" s="178"/>
      <c r="JK50" s="178" t="str">
        <f>IFERROR(IF(INDEX(Results!O:O,MATCH($IG50,Results!$B:$B,0),1)=0,"",INDEX(Results!O:O,MATCH($IG50,Results!$B:$B,0),1)),"")</f>
        <v/>
      </c>
      <c r="JM50">
        <f>JM47</f>
        <v>9</v>
      </c>
      <c r="JN50">
        <f>JN47+1</f>
        <v>14</v>
      </c>
      <c r="JO50" t="str">
        <f t="shared" ref="JO50" si="140">JM50&amp;JN50</f>
        <v>914</v>
      </c>
      <c r="JQ50" s="180" t="str">
        <f>IFERROR(INDEX(Results!P:P,MATCH($JO50,Results!$B:$B,0),1),"")</f>
        <v/>
      </c>
      <c r="JR50" s="182" t="str">
        <f>IFERROR(INDEX(Results!Q:Q,MATCH($JO50,Results!$B:$B,0),1),"")</f>
        <v/>
      </c>
      <c r="JS50" s="183"/>
      <c r="JT50" s="186" t="str">
        <f>IFERROR(INDEX(Results!S:S,MATCH($JO50,Results!$B:$B,0),1),"")</f>
        <v/>
      </c>
      <c r="JU50" s="118"/>
      <c r="JV50" s="119"/>
      <c r="JW50" s="119"/>
      <c r="JX50" s="119"/>
      <c r="JY50" s="119"/>
      <c r="JZ50" s="119"/>
      <c r="KA50" s="119"/>
      <c r="KB50" s="119"/>
      <c r="KC50" s="119"/>
      <c r="KD50" s="119"/>
      <c r="KE50" s="119"/>
      <c r="KF50" s="119"/>
      <c r="KG50" s="119"/>
      <c r="KH50" s="119"/>
      <c r="KI50" s="119"/>
      <c r="KJ50" s="119"/>
      <c r="KK50" s="119"/>
      <c r="KL50" s="119"/>
      <c r="KM50" s="120"/>
      <c r="KN50" s="121"/>
      <c r="KO50" s="122"/>
      <c r="KP50" s="123"/>
      <c r="KQ50" s="124"/>
      <c r="KR50" s="178"/>
      <c r="KS50" s="178" t="str">
        <f>IFERROR(IF(INDEX(Results!O:O,MATCH($JO50,Results!$B:$B,0),1)=0,"",INDEX(Results!O:O,MATCH($JO50,Results!$B:$B,0),1)),"")</f>
        <v/>
      </c>
      <c r="KU50">
        <f>KU47</f>
        <v>10</v>
      </c>
      <c r="KV50">
        <f>KV47+1</f>
        <v>14</v>
      </c>
      <c r="KW50" t="str">
        <f t="shared" ref="KW50" si="141">KU50&amp;KV50</f>
        <v>1014</v>
      </c>
      <c r="KY50" s="180" t="str">
        <f>IFERROR(INDEX(Results!P:P,MATCH($KW50,Results!$B:$B,0),1),"")</f>
        <v/>
      </c>
      <c r="KZ50" s="182" t="str">
        <f>IFERROR(INDEX(Results!Q:Q,MATCH($KW50,Results!$B:$B,0),1),"")</f>
        <v/>
      </c>
      <c r="LA50" s="183"/>
      <c r="LB50" s="186" t="str">
        <f>IFERROR(INDEX(Results!S:S,MATCH($KW50,Results!$B:$B,0),1),"")</f>
        <v/>
      </c>
      <c r="LC50" s="118"/>
      <c r="LD50" s="119"/>
      <c r="LE50" s="119"/>
      <c r="LF50" s="119"/>
      <c r="LG50" s="119"/>
      <c r="LH50" s="119"/>
      <c r="LI50" s="119"/>
      <c r="LJ50" s="119"/>
      <c r="LK50" s="119"/>
      <c r="LL50" s="119"/>
      <c r="LM50" s="119"/>
      <c r="LN50" s="119"/>
      <c r="LO50" s="119"/>
      <c r="LP50" s="119"/>
      <c r="LQ50" s="119"/>
      <c r="LR50" s="119"/>
      <c r="LS50" s="119"/>
      <c r="LT50" s="119"/>
      <c r="LU50" s="120"/>
      <c r="LV50" s="121"/>
      <c r="LW50" s="122"/>
      <c r="LX50" s="123"/>
      <c r="LY50" s="124"/>
      <c r="LZ50" s="178"/>
      <c r="MA50" s="178" t="str">
        <f>IFERROR(IF(INDEX(Results!O:O,MATCH($KW50,Results!$B:$B,0),1)=0,"",INDEX(Results!O:O,MATCH($KW50,Results!$B:$B,0),1)),"")</f>
        <v/>
      </c>
      <c r="MC50">
        <f>MC47</f>
        <v>11</v>
      </c>
      <c r="MD50">
        <f>MD47+1</f>
        <v>14</v>
      </c>
      <c r="ME50" t="str">
        <f t="shared" ref="ME50" si="142">MC50&amp;MD50</f>
        <v>1114</v>
      </c>
      <c r="MG50" s="180" t="str">
        <f>IFERROR(INDEX(Results!P:P,MATCH($ME50,Results!$B:$B,0),1),"")</f>
        <v/>
      </c>
      <c r="MH50" s="182" t="str">
        <f>IFERROR(INDEX(Results!Q:Q,MATCH($ME50,Results!$B:$B,0),1),"")</f>
        <v/>
      </c>
      <c r="MI50" s="183"/>
      <c r="MJ50" s="186" t="str">
        <f>IFERROR(INDEX(Results!S:S,MATCH($ME50,Results!$B:$B,0),1),"")</f>
        <v/>
      </c>
      <c r="MK50" s="118"/>
      <c r="ML50" s="119"/>
      <c r="MM50" s="119"/>
      <c r="MN50" s="119"/>
      <c r="MO50" s="119"/>
      <c r="MP50" s="119"/>
      <c r="MQ50" s="119"/>
      <c r="MR50" s="119"/>
      <c r="MS50" s="119"/>
      <c r="MT50" s="119"/>
      <c r="MU50" s="119"/>
      <c r="MV50" s="119"/>
      <c r="MW50" s="119"/>
      <c r="MX50" s="119"/>
      <c r="MY50" s="119"/>
      <c r="MZ50" s="119"/>
      <c r="NA50" s="119"/>
      <c r="NB50" s="119"/>
      <c r="NC50" s="120"/>
      <c r="ND50" s="121"/>
      <c r="NE50" s="122"/>
      <c r="NF50" s="123"/>
      <c r="NG50" s="124"/>
      <c r="NH50" s="178"/>
      <c r="NI50" s="178" t="str">
        <f>IFERROR(IF(INDEX(Results!O:O,MATCH($ME50,Results!$B:$B,0),1)=0,"",INDEX(Results!O:O,MATCH($ME50,Results!$B:$B,0),1)),"")</f>
        <v/>
      </c>
      <c r="NK50">
        <f>NK47</f>
        <v>12</v>
      </c>
      <c r="NL50">
        <f>NL47+1</f>
        <v>14</v>
      </c>
      <c r="NM50" t="str">
        <f t="shared" ref="NM50" si="143">NK50&amp;NL50</f>
        <v>1214</v>
      </c>
      <c r="NO50" s="180" t="str">
        <f>IFERROR(INDEX(Results!P:P,MATCH($NM50,Results!$B:$B,0),1),"")</f>
        <v/>
      </c>
      <c r="NP50" s="182" t="str">
        <f>IFERROR(INDEX(Results!Q:Q,MATCH($NM50,Results!$B:$B,0),1),"")</f>
        <v/>
      </c>
      <c r="NQ50" s="183"/>
      <c r="NR50" s="186" t="str">
        <f>IFERROR(INDEX(Results!S:S,MATCH($NM50,Results!$B:$B,0),1),"")</f>
        <v/>
      </c>
      <c r="NS50" s="118"/>
      <c r="NT50" s="119"/>
      <c r="NU50" s="119"/>
      <c r="NV50" s="119"/>
      <c r="NW50" s="119"/>
      <c r="NX50" s="119"/>
      <c r="NY50" s="119"/>
      <c r="NZ50" s="119"/>
      <c r="OA50" s="119"/>
      <c r="OB50" s="119"/>
      <c r="OC50" s="119"/>
      <c r="OD50" s="119"/>
      <c r="OE50" s="119"/>
      <c r="OF50" s="119"/>
      <c r="OG50" s="119"/>
      <c r="OH50" s="119"/>
      <c r="OI50" s="119"/>
      <c r="OJ50" s="119"/>
      <c r="OK50" s="120"/>
      <c r="OL50" s="121"/>
      <c r="OM50" s="122"/>
      <c r="ON50" s="123"/>
      <c r="OO50" s="124"/>
      <c r="OP50" s="178"/>
      <c r="OQ50" s="178" t="str">
        <f>IFERROR(IF(INDEX(Results!O:O,MATCH($NM50,Results!$B:$B,0),1)=0,"",INDEX(Results!O:O,MATCH($NM50,Results!$B:$B,0),1)),"")</f>
        <v/>
      </c>
    </row>
    <row r="51" spans="1:407" ht="22.5" customHeight="1" x14ac:dyDescent="0.25">
      <c r="E51" s="213"/>
      <c r="F51" s="214"/>
      <c r="G51" s="215"/>
      <c r="H51" s="216"/>
      <c r="I51" s="118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20"/>
      <c r="AB51" s="121"/>
      <c r="AC51" s="122"/>
      <c r="AD51" s="123"/>
      <c r="AE51" s="124"/>
      <c r="AF51" s="212"/>
      <c r="AG51" s="212"/>
      <c r="AM51" s="213"/>
      <c r="AN51" s="214"/>
      <c r="AO51" s="215"/>
      <c r="AP51" s="216"/>
      <c r="AQ51" s="118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20"/>
      <c r="BJ51" s="121"/>
      <c r="BK51" s="122"/>
      <c r="BL51" s="123"/>
      <c r="BM51" s="124"/>
      <c r="BN51" s="212"/>
      <c r="BO51" s="212"/>
      <c r="BU51" s="213"/>
      <c r="BV51" s="214"/>
      <c r="BW51" s="215"/>
      <c r="BX51" s="216"/>
      <c r="BY51" s="118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20"/>
      <c r="CR51" s="121"/>
      <c r="CS51" s="122"/>
      <c r="CT51" s="123"/>
      <c r="CU51" s="124"/>
      <c r="CV51" s="212"/>
      <c r="CW51" s="212"/>
      <c r="DC51" s="213"/>
      <c r="DD51" s="214"/>
      <c r="DE51" s="215"/>
      <c r="DF51" s="216"/>
      <c r="DG51" s="118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20"/>
      <c r="DZ51" s="121"/>
      <c r="EA51" s="122"/>
      <c r="EB51" s="123"/>
      <c r="EC51" s="124"/>
      <c r="ED51" s="212"/>
      <c r="EE51" s="212"/>
      <c r="EK51" s="213"/>
      <c r="EL51" s="214"/>
      <c r="EM51" s="215"/>
      <c r="EN51" s="216"/>
      <c r="EO51" s="118"/>
      <c r="EP51" s="119"/>
      <c r="EQ51" s="119"/>
      <c r="ER51" s="119"/>
      <c r="ES51" s="119"/>
      <c r="ET51" s="119"/>
      <c r="EU51" s="119"/>
      <c r="EV51" s="119"/>
      <c r="EW51" s="119"/>
      <c r="EX51" s="119"/>
      <c r="EY51" s="119"/>
      <c r="EZ51" s="119"/>
      <c r="FA51" s="119"/>
      <c r="FB51" s="119"/>
      <c r="FC51" s="119"/>
      <c r="FD51" s="119"/>
      <c r="FE51" s="119"/>
      <c r="FF51" s="119"/>
      <c r="FG51" s="120"/>
      <c r="FH51" s="121"/>
      <c r="FI51" s="122"/>
      <c r="FJ51" s="123"/>
      <c r="FK51" s="124"/>
      <c r="FL51" s="212"/>
      <c r="FM51" s="212"/>
      <c r="FS51" s="213"/>
      <c r="FT51" s="214"/>
      <c r="FU51" s="215"/>
      <c r="FV51" s="216"/>
      <c r="FW51" s="118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20"/>
      <c r="GP51" s="121"/>
      <c r="GQ51" s="122"/>
      <c r="GR51" s="123"/>
      <c r="GS51" s="124"/>
      <c r="GT51" s="212"/>
      <c r="GU51" s="212"/>
      <c r="HA51" s="213"/>
      <c r="HB51" s="214"/>
      <c r="HC51" s="215"/>
      <c r="HD51" s="216"/>
      <c r="HE51" s="118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20"/>
      <c r="HX51" s="121"/>
      <c r="HY51" s="122"/>
      <c r="HZ51" s="123"/>
      <c r="IA51" s="124"/>
      <c r="IB51" s="212"/>
      <c r="IC51" s="212"/>
      <c r="II51" s="213"/>
      <c r="IJ51" s="214"/>
      <c r="IK51" s="215"/>
      <c r="IL51" s="216"/>
      <c r="IM51" s="118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  <c r="JD51" s="119"/>
      <c r="JE51" s="120"/>
      <c r="JF51" s="121"/>
      <c r="JG51" s="122"/>
      <c r="JH51" s="123"/>
      <c r="JI51" s="124"/>
      <c r="JJ51" s="212"/>
      <c r="JK51" s="212"/>
      <c r="JQ51" s="213"/>
      <c r="JR51" s="214"/>
      <c r="JS51" s="215"/>
      <c r="JT51" s="216"/>
      <c r="JU51" s="118"/>
      <c r="JV51" s="119"/>
      <c r="JW51" s="119"/>
      <c r="JX51" s="119"/>
      <c r="JY51" s="119"/>
      <c r="JZ51" s="119"/>
      <c r="KA51" s="119"/>
      <c r="KB51" s="119"/>
      <c r="KC51" s="119"/>
      <c r="KD51" s="119"/>
      <c r="KE51" s="119"/>
      <c r="KF51" s="119"/>
      <c r="KG51" s="119"/>
      <c r="KH51" s="119"/>
      <c r="KI51" s="119"/>
      <c r="KJ51" s="119"/>
      <c r="KK51" s="119"/>
      <c r="KL51" s="119"/>
      <c r="KM51" s="120"/>
      <c r="KN51" s="121"/>
      <c r="KO51" s="122"/>
      <c r="KP51" s="123"/>
      <c r="KQ51" s="124"/>
      <c r="KR51" s="212"/>
      <c r="KS51" s="212"/>
      <c r="KY51" s="213"/>
      <c r="KZ51" s="214"/>
      <c r="LA51" s="215"/>
      <c r="LB51" s="216"/>
      <c r="LC51" s="118"/>
      <c r="LD51" s="119"/>
      <c r="LE51" s="119"/>
      <c r="LF51" s="119"/>
      <c r="LG51" s="119"/>
      <c r="LH51" s="119"/>
      <c r="LI51" s="119"/>
      <c r="LJ51" s="119"/>
      <c r="LK51" s="119"/>
      <c r="LL51" s="119"/>
      <c r="LM51" s="119"/>
      <c r="LN51" s="119"/>
      <c r="LO51" s="119"/>
      <c r="LP51" s="119"/>
      <c r="LQ51" s="119"/>
      <c r="LR51" s="119"/>
      <c r="LS51" s="119"/>
      <c r="LT51" s="119"/>
      <c r="LU51" s="120"/>
      <c r="LV51" s="121"/>
      <c r="LW51" s="122"/>
      <c r="LX51" s="123"/>
      <c r="LY51" s="124"/>
      <c r="LZ51" s="212"/>
      <c r="MA51" s="212"/>
      <c r="MG51" s="213"/>
      <c r="MH51" s="214"/>
      <c r="MI51" s="215"/>
      <c r="MJ51" s="216"/>
      <c r="MK51" s="118"/>
      <c r="ML51" s="119"/>
      <c r="MM51" s="119"/>
      <c r="MN51" s="119"/>
      <c r="MO51" s="119"/>
      <c r="MP51" s="119"/>
      <c r="MQ51" s="119"/>
      <c r="MR51" s="119"/>
      <c r="MS51" s="119"/>
      <c r="MT51" s="119"/>
      <c r="MU51" s="119"/>
      <c r="MV51" s="119"/>
      <c r="MW51" s="119"/>
      <c r="MX51" s="119"/>
      <c r="MY51" s="119"/>
      <c r="MZ51" s="119"/>
      <c r="NA51" s="119"/>
      <c r="NB51" s="119"/>
      <c r="NC51" s="120"/>
      <c r="ND51" s="121"/>
      <c r="NE51" s="122"/>
      <c r="NF51" s="123"/>
      <c r="NG51" s="124"/>
      <c r="NH51" s="212"/>
      <c r="NI51" s="212"/>
      <c r="NO51" s="213"/>
      <c r="NP51" s="214"/>
      <c r="NQ51" s="215"/>
      <c r="NR51" s="216"/>
      <c r="NS51" s="118"/>
      <c r="NT51" s="119"/>
      <c r="NU51" s="119"/>
      <c r="NV51" s="119"/>
      <c r="NW51" s="119"/>
      <c r="NX51" s="119"/>
      <c r="NY51" s="119"/>
      <c r="NZ51" s="119"/>
      <c r="OA51" s="119"/>
      <c r="OB51" s="119"/>
      <c r="OC51" s="119"/>
      <c r="OD51" s="119"/>
      <c r="OE51" s="119"/>
      <c r="OF51" s="119"/>
      <c r="OG51" s="119"/>
      <c r="OH51" s="119"/>
      <c r="OI51" s="119"/>
      <c r="OJ51" s="119"/>
      <c r="OK51" s="120"/>
      <c r="OL51" s="121"/>
      <c r="OM51" s="122"/>
      <c r="ON51" s="123"/>
      <c r="OO51" s="124"/>
      <c r="OP51" s="212"/>
      <c r="OQ51" s="212"/>
    </row>
    <row r="52" spans="1:407" ht="22.5" customHeight="1" x14ac:dyDescent="0.25">
      <c r="E52" s="181"/>
      <c r="F52" s="184"/>
      <c r="G52" s="185"/>
      <c r="H52" s="187"/>
      <c r="I52" s="118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20"/>
      <c r="AB52" s="121"/>
      <c r="AC52" s="122"/>
      <c r="AD52" s="123"/>
      <c r="AE52" s="124"/>
      <c r="AF52" s="179"/>
      <c r="AG52" s="179"/>
      <c r="AM52" s="181"/>
      <c r="AN52" s="184"/>
      <c r="AO52" s="185"/>
      <c r="AP52" s="187"/>
      <c r="AQ52" s="118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20"/>
      <c r="BJ52" s="121"/>
      <c r="BK52" s="122"/>
      <c r="BL52" s="123"/>
      <c r="BM52" s="124"/>
      <c r="BN52" s="179"/>
      <c r="BO52" s="179"/>
      <c r="BU52" s="181" t="str">
        <f>IFERROR(INDEX(Results!P:P,MATCH($BS52,Results!$A:$A,0),1),"")</f>
        <v/>
      </c>
      <c r="BV52" s="184" t="str">
        <f>IFERROR(INDEX(Results!Q:Q,MATCH($BS52,Results!$A:$A,0),1),"")</f>
        <v/>
      </c>
      <c r="BW52" s="185"/>
      <c r="BX52" s="187" t="str">
        <f>IFERROR(INDEX(Results!S:S,MATCH($BS52,Results!$A:$A,0),1),"")</f>
        <v/>
      </c>
      <c r="BY52" s="118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20"/>
      <c r="CR52" s="121"/>
      <c r="CS52" s="122"/>
      <c r="CT52" s="123"/>
      <c r="CU52" s="124"/>
      <c r="CV52" s="179"/>
      <c r="CW52" s="179" t="str">
        <f>IFERROR(IF(INDEX(Results!O:O,MATCH($BS52,Results!$A:$A,0),1)=0,"",INDEX(Results!O:O,MATCH($BS52,Results!$A:$A,0),1)),"")</f>
        <v/>
      </c>
      <c r="DC52" s="181" t="str">
        <f>IFERROR(INDEX(Results!P:P,MATCH($DA52,Results!$A:$A,0),1),"")</f>
        <v/>
      </c>
      <c r="DD52" s="184" t="str">
        <f>IFERROR(INDEX(Results!Q:Q,MATCH($DA52,Results!$A:$A,0),1),"")</f>
        <v/>
      </c>
      <c r="DE52" s="185"/>
      <c r="DF52" s="187" t="str">
        <f>IFERROR(INDEX(Results!S:S,MATCH($DA52,Results!$A:$A,0),1),"")</f>
        <v/>
      </c>
      <c r="DG52" s="118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20"/>
      <c r="DZ52" s="121"/>
      <c r="EA52" s="122"/>
      <c r="EB52" s="123"/>
      <c r="EC52" s="124"/>
      <c r="ED52" s="179"/>
      <c r="EE52" s="179" t="str">
        <f>IFERROR(IF(INDEX(Results!O:O,MATCH($DA52,Results!$A:$A,0),1)=0,"",INDEX(Results!O:O,MATCH($DA52,Results!$A:$A,0),1)),"")</f>
        <v/>
      </c>
      <c r="EK52" s="181" t="str">
        <f>IFERROR(INDEX(Results!P:P,MATCH($EI52,Results!$A:$A,0),1),"")</f>
        <v/>
      </c>
      <c r="EL52" s="184" t="str">
        <f>IFERROR(INDEX(Results!Q:Q,MATCH($EI52,Results!$A:$A,0),1),"")</f>
        <v/>
      </c>
      <c r="EM52" s="185"/>
      <c r="EN52" s="187" t="str">
        <f>IFERROR(INDEX(Results!S:S,MATCH($EI52,Results!$A:$A,0),1),"")</f>
        <v/>
      </c>
      <c r="EO52" s="118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20"/>
      <c r="FH52" s="121"/>
      <c r="FI52" s="122"/>
      <c r="FJ52" s="123"/>
      <c r="FK52" s="124"/>
      <c r="FL52" s="179"/>
      <c r="FM52" s="179" t="str">
        <f>IFERROR(IF(INDEX(Results!O:O,MATCH($EI52,Results!$A:$A,0),1)=0,"",INDEX(Results!O:O,MATCH($EI52,Results!$A:$A,0),1)),"")</f>
        <v/>
      </c>
      <c r="FS52" s="181" t="str">
        <f>IFERROR(INDEX(Results!P:P,MATCH($FQ52,Results!$A:$A,0),1),"")</f>
        <v/>
      </c>
      <c r="FT52" s="184" t="str">
        <f>IFERROR(INDEX(Results!Q:Q,MATCH($FQ52,Results!$A:$A,0),1),"")</f>
        <v/>
      </c>
      <c r="FU52" s="185"/>
      <c r="FV52" s="187" t="str">
        <f>IFERROR(INDEX(Results!S:S,MATCH($FQ52,Results!$A:$A,0),1),"")</f>
        <v/>
      </c>
      <c r="FW52" s="118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20"/>
      <c r="GP52" s="121"/>
      <c r="GQ52" s="122"/>
      <c r="GR52" s="123"/>
      <c r="GS52" s="124"/>
      <c r="GT52" s="179"/>
      <c r="GU52" s="179" t="str">
        <f>IFERROR(IF(INDEX(Results!O:O,MATCH($FQ52,Results!$A:$A,0),1)=0,"",INDEX(Results!O:O,MATCH($FQ52,Results!$A:$A,0),1)),"")</f>
        <v/>
      </c>
      <c r="HA52" s="181" t="str">
        <f>IFERROR(INDEX(Results!P:P,MATCH($GY52,Results!$A:$A,0),1),"")</f>
        <v/>
      </c>
      <c r="HB52" s="184" t="str">
        <f>IFERROR(INDEX(Results!Q:Q,MATCH($GY52,Results!$A:$A,0),1),"")</f>
        <v/>
      </c>
      <c r="HC52" s="185"/>
      <c r="HD52" s="187" t="str">
        <f>IFERROR(INDEX(Results!S:S,MATCH($GY52,Results!$A:$A,0),1),"")</f>
        <v/>
      </c>
      <c r="HE52" s="118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  <c r="HP52" s="119"/>
      <c r="HQ52" s="119"/>
      <c r="HR52" s="119"/>
      <c r="HS52" s="119"/>
      <c r="HT52" s="119"/>
      <c r="HU52" s="119"/>
      <c r="HV52" s="119"/>
      <c r="HW52" s="120"/>
      <c r="HX52" s="121"/>
      <c r="HY52" s="122"/>
      <c r="HZ52" s="123"/>
      <c r="IA52" s="124"/>
      <c r="IB52" s="179"/>
      <c r="IC52" s="179" t="str">
        <f>IFERROR(IF(INDEX(Results!O:O,MATCH($GY52,Results!$A:$A,0),1)=0,"",INDEX(Results!O:O,MATCH($GY52,Results!$A:$A,0),1)),"")</f>
        <v/>
      </c>
      <c r="II52" s="181" t="str">
        <f>IFERROR(INDEX(Results!P:P,MATCH($IG52,Results!$A:$A,0),1),"")</f>
        <v/>
      </c>
      <c r="IJ52" s="184" t="str">
        <f>IFERROR(INDEX(Results!Q:Q,MATCH($IG52,Results!$A:$A,0),1),"")</f>
        <v/>
      </c>
      <c r="IK52" s="185"/>
      <c r="IL52" s="187" t="str">
        <f>IFERROR(INDEX(Results!S:S,MATCH($IG52,Results!$A:$A,0),1),"")</f>
        <v/>
      </c>
      <c r="IM52" s="118"/>
      <c r="IN52" s="119"/>
      <c r="IO52" s="119"/>
      <c r="IP52" s="119"/>
      <c r="IQ52" s="119"/>
      <c r="IR52" s="119"/>
      <c r="IS52" s="119"/>
      <c r="IT52" s="119"/>
      <c r="IU52" s="119"/>
      <c r="IV52" s="119"/>
      <c r="IW52" s="119"/>
      <c r="IX52" s="119"/>
      <c r="IY52" s="119"/>
      <c r="IZ52" s="119"/>
      <c r="JA52" s="119"/>
      <c r="JB52" s="119"/>
      <c r="JC52" s="119"/>
      <c r="JD52" s="119"/>
      <c r="JE52" s="120"/>
      <c r="JF52" s="121"/>
      <c r="JG52" s="122"/>
      <c r="JH52" s="123"/>
      <c r="JI52" s="124"/>
      <c r="JJ52" s="179"/>
      <c r="JK52" s="179" t="str">
        <f>IFERROR(IF(INDEX(Results!O:O,MATCH($IG52,Results!$A:$A,0),1)=0,"",INDEX(Results!O:O,MATCH($IG52,Results!$A:$A,0),1)),"")</f>
        <v/>
      </c>
      <c r="JQ52" s="181" t="str">
        <f>IFERROR(INDEX(Results!P:P,MATCH($JO52,Results!$A:$A,0),1),"")</f>
        <v/>
      </c>
      <c r="JR52" s="184" t="str">
        <f>IFERROR(INDEX(Results!Q:Q,MATCH($JO52,Results!$A:$A,0),1),"")</f>
        <v/>
      </c>
      <c r="JS52" s="185"/>
      <c r="JT52" s="187" t="str">
        <f>IFERROR(INDEX(Results!S:S,MATCH($JO52,Results!$A:$A,0),1),"")</f>
        <v/>
      </c>
      <c r="JU52" s="118"/>
      <c r="JV52" s="119"/>
      <c r="JW52" s="119"/>
      <c r="JX52" s="119"/>
      <c r="JY52" s="119"/>
      <c r="JZ52" s="119"/>
      <c r="KA52" s="119"/>
      <c r="KB52" s="119"/>
      <c r="KC52" s="119"/>
      <c r="KD52" s="119"/>
      <c r="KE52" s="119"/>
      <c r="KF52" s="119"/>
      <c r="KG52" s="119"/>
      <c r="KH52" s="119"/>
      <c r="KI52" s="119"/>
      <c r="KJ52" s="119"/>
      <c r="KK52" s="119"/>
      <c r="KL52" s="119"/>
      <c r="KM52" s="120"/>
      <c r="KN52" s="121"/>
      <c r="KO52" s="122"/>
      <c r="KP52" s="123"/>
      <c r="KQ52" s="124"/>
      <c r="KR52" s="179"/>
      <c r="KS52" s="179" t="str">
        <f>IFERROR(IF(INDEX(Results!O:O,MATCH($JO52,Results!$A:$A,0),1)=0,"",INDEX(Results!O:O,MATCH($JO52,Results!$A:$A,0),1)),"")</f>
        <v/>
      </c>
      <c r="KY52" s="181" t="str">
        <f>IFERROR(INDEX(Results!P:P,MATCH($KW52,Results!$A:$A,0),1),"")</f>
        <v/>
      </c>
      <c r="KZ52" s="184" t="str">
        <f>IFERROR(INDEX(Results!Q:Q,MATCH($KW52,Results!$A:$A,0),1),"")</f>
        <v/>
      </c>
      <c r="LA52" s="185"/>
      <c r="LB52" s="187" t="str">
        <f>IFERROR(INDEX(Results!S:S,MATCH($KW52,Results!$A:$A,0),1),"")</f>
        <v/>
      </c>
      <c r="LC52" s="118"/>
      <c r="LD52" s="119"/>
      <c r="LE52" s="119"/>
      <c r="LF52" s="119"/>
      <c r="LG52" s="119"/>
      <c r="LH52" s="119"/>
      <c r="LI52" s="119"/>
      <c r="LJ52" s="119"/>
      <c r="LK52" s="119"/>
      <c r="LL52" s="119"/>
      <c r="LM52" s="119"/>
      <c r="LN52" s="119"/>
      <c r="LO52" s="119"/>
      <c r="LP52" s="119"/>
      <c r="LQ52" s="119"/>
      <c r="LR52" s="119"/>
      <c r="LS52" s="119"/>
      <c r="LT52" s="119"/>
      <c r="LU52" s="120"/>
      <c r="LV52" s="121"/>
      <c r="LW52" s="122"/>
      <c r="LX52" s="123"/>
      <c r="LY52" s="124"/>
      <c r="LZ52" s="179"/>
      <c r="MA52" s="179" t="str">
        <f>IFERROR(IF(INDEX(Results!O:O,MATCH($KW52,Results!$A:$A,0),1)=0,"",INDEX(Results!O:O,MATCH($KW52,Results!$A:$A,0),1)),"")</f>
        <v/>
      </c>
      <c r="MG52" s="181" t="str">
        <f>IFERROR(INDEX(Results!P:P,MATCH($ME52,Results!$A:$A,0),1),"")</f>
        <v/>
      </c>
      <c r="MH52" s="184" t="str">
        <f>IFERROR(INDEX(Results!Q:Q,MATCH($ME52,Results!$A:$A,0),1),"")</f>
        <v/>
      </c>
      <c r="MI52" s="185"/>
      <c r="MJ52" s="187" t="str">
        <f>IFERROR(INDEX(Results!S:S,MATCH($ME52,Results!$A:$A,0),1),"")</f>
        <v/>
      </c>
      <c r="MK52" s="118"/>
      <c r="ML52" s="119"/>
      <c r="MM52" s="119"/>
      <c r="MN52" s="119"/>
      <c r="MO52" s="119"/>
      <c r="MP52" s="119"/>
      <c r="MQ52" s="119"/>
      <c r="MR52" s="119"/>
      <c r="MS52" s="119"/>
      <c r="MT52" s="119"/>
      <c r="MU52" s="119"/>
      <c r="MV52" s="119"/>
      <c r="MW52" s="119"/>
      <c r="MX52" s="119"/>
      <c r="MY52" s="119"/>
      <c r="MZ52" s="119"/>
      <c r="NA52" s="119"/>
      <c r="NB52" s="119"/>
      <c r="NC52" s="120"/>
      <c r="ND52" s="121"/>
      <c r="NE52" s="122"/>
      <c r="NF52" s="123"/>
      <c r="NG52" s="124"/>
      <c r="NH52" s="179"/>
      <c r="NI52" s="179" t="str">
        <f>IFERROR(IF(INDEX(Results!O:O,MATCH($ME52,Results!$A:$A,0),1)=0,"",INDEX(Results!O:O,MATCH($ME52,Results!$A:$A,0),1)),"")</f>
        <v/>
      </c>
      <c r="NO52" s="181" t="str">
        <f>IFERROR(INDEX(Results!P:P,MATCH($NM52,Results!$A:$A,0),1),"")</f>
        <v/>
      </c>
      <c r="NP52" s="184" t="str">
        <f>IFERROR(INDEX(Results!Q:Q,MATCH($NM52,Results!$A:$A,0),1),"")</f>
        <v/>
      </c>
      <c r="NQ52" s="185"/>
      <c r="NR52" s="187" t="str">
        <f>IFERROR(INDEX(Results!S:S,MATCH($NM52,Results!$A:$A,0),1),"")</f>
        <v/>
      </c>
      <c r="NS52" s="118"/>
      <c r="NT52" s="119"/>
      <c r="NU52" s="119"/>
      <c r="NV52" s="119"/>
      <c r="NW52" s="119"/>
      <c r="NX52" s="119"/>
      <c r="NY52" s="119"/>
      <c r="NZ52" s="119"/>
      <c r="OA52" s="119"/>
      <c r="OB52" s="119"/>
      <c r="OC52" s="119"/>
      <c r="OD52" s="119"/>
      <c r="OE52" s="119"/>
      <c r="OF52" s="119"/>
      <c r="OG52" s="119"/>
      <c r="OH52" s="119"/>
      <c r="OI52" s="119"/>
      <c r="OJ52" s="119"/>
      <c r="OK52" s="120"/>
      <c r="OL52" s="121"/>
      <c r="OM52" s="122"/>
      <c r="ON52" s="123"/>
      <c r="OO52" s="124"/>
      <c r="OP52" s="179"/>
      <c r="OQ52" s="179" t="str">
        <f>IFERROR(IF(INDEX(Results!O:O,MATCH($NM52,Results!$A:$A,0),1)=0,"",INDEX(Results!O:O,MATCH($NM52,Results!$A:$A,0),1)),"")</f>
        <v/>
      </c>
    </row>
    <row r="53" spans="1:407" ht="22.5" customHeight="1" x14ac:dyDescent="0.25">
      <c r="E53" s="180" t="str">
        <f>IFERROR(INDEX(Results!P:P,MATCH($C53,Results!$B:$B,0),1),"")</f>
        <v/>
      </c>
      <c r="F53" s="182" t="str">
        <f>IFERROR(INDEX(Results!Q:Q,MATCH($C53,Results!$B:$B,0),1),"")</f>
        <v/>
      </c>
      <c r="G53" s="183"/>
      <c r="H53" s="186" t="str">
        <f>IFERROR(INDEX(Results!S:S,MATCH($C53,Results!$B:$B,0),1),"")</f>
        <v/>
      </c>
      <c r="I53" s="118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20"/>
      <c r="AB53" s="121"/>
      <c r="AC53" s="122"/>
      <c r="AD53" s="123"/>
      <c r="AE53" s="124"/>
      <c r="AF53" s="178"/>
      <c r="AG53" s="178" t="str">
        <f>IFERROR(IF(INDEX(Results!O:O,MATCH($C53,Results!$B:$B,0),1)=0,"",INDEX(Results!O:O,MATCH($C53,Results!$B:$B,0),1)),"")</f>
        <v/>
      </c>
      <c r="AI53">
        <f>AI50</f>
        <v>2</v>
      </c>
      <c r="AJ53">
        <f>AJ50+1</f>
        <v>15</v>
      </c>
      <c r="AK53" t="str">
        <f t="shared" ref="AK53" si="144">AI53&amp;AJ53</f>
        <v>215</v>
      </c>
      <c r="AM53" s="180" t="str">
        <f>IFERROR(INDEX(Results!P:P,MATCH($AK53,Results!$B:$B,0),1),"")</f>
        <v/>
      </c>
      <c r="AN53" s="182" t="str">
        <f>IFERROR(INDEX(Results!Q:Q,MATCH($AK53,Results!$B:$B,0),1),"")</f>
        <v/>
      </c>
      <c r="AO53" s="183"/>
      <c r="AP53" s="186" t="str">
        <f>IFERROR(INDEX(Results!S:S,MATCH($AK53,Results!$B:$B,0),1),"")</f>
        <v/>
      </c>
      <c r="AQ53" s="118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20"/>
      <c r="BJ53" s="121"/>
      <c r="BK53" s="122"/>
      <c r="BL53" s="123"/>
      <c r="BM53" s="124"/>
      <c r="BN53" s="178"/>
      <c r="BO53" s="178" t="str">
        <f>IFERROR(IF(INDEX(Results!O:O,MATCH($AK53,Results!$B:$B,0),1)=0,"",INDEX(Results!O:O,MATCH($AK53,Results!$B:$B,0),1)),"")</f>
        <v/>
      </c>
      <c r="BQ53">
        <f>BQ50</f>
        <v>3</v>
      </c>
      <c r="BR53">
        <f>BR50+1</f>
        <v>15</v>
      </c>
      <c r="BS53" t="str">
        <f t="shared" ref="BS53" si="145">BQ53&amp;BR53</f>
        <v>315</v>
      </c>
      <c r="BU53" s="180" t="str">
        <f>IFERROR(INDEX(Results!P:P,MATCH($BS53,Results!$B:$B,0),1),"")</f>
        <v/>
      </c>
      <c r="BV53" s="182" t="str">
        <f>IFERROR(INDEX(Results!Q:Q,MATCH($BS53,Results!$B:$B,0),1),"")</f>
        <v/>
      </c>
      <c r="BW53" s="183"/>
      <c r="BX53" s="186" t="str">
        <f>IFERROR(INDEX(Results!S:S,MATCH($BS53,Results!$B:$B,0),1),"")</f>
        <v/>
      </c>
      <c r="BY53" s="118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20"/>
      <c r="CR53" s="121"/>
      <c r="CS53" s="122"/>
      <c r="CT53" s="123"/>
      <c r="CU53" s="124"/>
      <c r="CV53" s="178"/>
      <c r="CW53" s="178" t="str">
        <f>IFERROR(IF(INDEX(Results!O:O,MATCH($BS53,Results!$B:$B,0),1)=0,"",INDEX(Results!O:O,MATCH($BS53,Results!$B:$B,0),1)),"")</f>
        <v/>
      </c>
      <c r="CY53">
        <f>CY50</f>
        <v>4</v>
      </c>
      <c r="CZ53">
        <f>CZ50+1</f>
        <v>15</v>
      </c>
      <c r="DA53" t="str">
        <f t="shared" ref="DA53" si="146">CY53&amp;CZ53</f>
        <v>415</v>
      </c>
      <c r="DC53" s="180">
        <f>IFERROR(INDEX(Results!P:P,MATCH($DA53,Results!$B:$B,0),1),"")</f>
        <v>92</v>
      </c>
      <c r="DD53" s="182" t="str">
        <f>IFERROR(INDEX(Results!Q:Q,MATCH($DA53,Results!$B:$B,0),1),"")</f>
        <v>Rebecca Brown</v>
      </c>
      <c r="DE53" s="183"/>
      <c r="DF53" s="186" t="str">
        <f>IFERROR(INDEX(Results!S:S,MATCH($DA53,Results!$B:$B,0),1),"")</f>
        <v xml:space="preserve">Northern Suburbs </v>
      </c>
      <c r="DG53" s="118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20"/>
      <c r="DZ53" s="121"/>
      <c r="EA53" s="122"/>
      <c r="EB53" s="123"/>
      <c r="EC53" s="124"/>
      <c r="ED53" s="178"/>
      <c r="EE53" s="178" t="str">
        <f>IFERROR(IF(INDEX(Results!O:O,MATCH($DA53,Results!$B:$B,0),1)=0,"",INDEX(Results!O:O,MATCH($DA53,Results!$B:$B,0),1)),"")</f>
        <v>Snr</v>
      </c>
      <c r="EG53">
        <f>EG50</f>
        <v>5</v>
      </c>
      <c r="EH53">
        <f>EH50+1</f>
        <v>15</v>
      </c>
      <c r="EI53" t="str">
        <f t="shared" ref="EI53" si="147">EG53&amp;EH53</f>
        <v>515</v>
      </c>
      <c r="EK53" s="180">
        <f>IFERROR(INDEX(Results!P:P,MATCH($EI53,Results!$B:$B,0),1),"")</f>
        <v>30</v>
      </c>
      <c r="EL53" s="182" t="str">
        <f>IFERROR(INDEX(Results!Q:Q,MATCH($EI53,Results!$B:$B,0),1),"")</f>
        <v>Eloise Krieger</v>
      </c>
      <c r="EM53" s="183"/>
      <c r="EN53" s="186" t="str">
        <f>IFERROR(INDEX(Results!S:S,MATCH($EI53,Results!$B:$B,0),1),"")</f>
        <v xml:space="preserve">Redlands </v>
      </c>
      <c r="EO53" s="118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20"/>
      <c r="FH53" s="121"/>
      <c r="FI53" s="122"/>
      <c r="FJ53" s="123"/>
      <c r="FK53" s="124"/>
      <c r="FL53" s="178"/>
      <c r="FM53" s="178" t="str">
        <f>IFERROR(IF(INDEX(Results!O:O,MATCH($EI53,Results!$B:$B,0),1)=0,"",INDEX(Results!O:O,MATCH($EI53,Results!$B:$B,0),1)),"")</f>
        <v/>
      </c>
      <c r="FO53">
        <f>FO50</f>
        <v>6</v>
      </c>
      <c r="FP53">
        <f>FP50+1</f>
        <v>15</v>
      </c>
      <c r="FQ53" t="str">
        <f t="shared" ref="FQ53" si="148">FO53&amp;FP53</f>
        <v>615</v>
      </c>
      <c r="FS53" s="180" t="str">
        <f>IFERROR(INDEX(Results!P:P,MATCH($FQ53,Results!$B:$B,0),1),"")</f>
        <v/>
      </c>
      <c r="FT53" s="182" t="str">
        <f>IFERROR(INDEX(Results!Q:Q,MATCH($FQ53,Results!$B:$B,0),1),"")</f>
        <v/>
      </c>
      <c r="FU53" s="183"/>
      <c r="FV53" s="186" t="str">
        <f>IFERROR(INDEX(Results!S:S,MATCH($FQ53,Results!$B:$B,0),1),"")</f>
        <v/>
      </c>
      <c r="FW53" s="118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20"/>
      <c r="GP53" s="121"/>
      <c r="GQ53" s="122"/>
      <c r="GR53" s="123"/>
      <c r="GS53" s="124"/>
      <c r="GT53" s="178"/>
      <c r="GU53" s="178" t="str">
        <f>IFERROR(IF(INDEX(Results!O:O,MATCH($FQ53,Results!$B:$B,0),1)=0,"",INDEX(Results!O:O,MATCH($FQ53,Results!$B:$B,0),1)),"")</f>
        <v/>
      </c>
      <c r="GW53">
        <f>GW50</f>
        <v>7</v>
      </c>
      <c r="GX53">
        <f>GX50+1</f>
        <v>15</v>
      </c>
      <c r="GY53" t="str">
        <f t="shared" ref="GY53" si="149">GW53&amp;GX53</f>
        <v>715</v>
      </c>
      <c r="HA53" s="180" t="str">
        <f>IFERROR(INDEX(Results!P:P,MATCH($GY53,Results!$B:$B,0),1),"")</f>
        <v/>
      </c>
      <c r="HB53" s="182" t="str">
        <f>IFERROR(INDEX(Results!Q:Q,MATCH($GY53,Results!$B:$B,0),1),"")</f>
        <v/>
      </c>
      <c r="HC53" s="183"/>
      <c r="HD53" s="186" t="str">
        <f>IFERROR(INDEX(Results!S:S,MATCH($GY53,Results!$B:$B,0),1),"")</f>
        <v/>
      </c>
      <c r="HE53" s="118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20"/>
      <c r="HX53" s="121"/>
      <c r="HY53" s="122"/>
      <c r="HZ53" s="123"/>
      <c r="IA53" s="124"/>
      <c r="IB53" s="178"/>
      <c r="IC53" s="178" t="str">
        <f>IFERROR(IF(INDEX(Results!O:O,MATCH($GY53,Results!$B:$B,0),1)=0,"",INDEX(Results!O:O,MATCH($GY53,Results!$B:$B,0),1)),"")</f>
        <v/>
      </c>
      <c r="IE53">
        <f>IE50</f>
        <v>8</v>
      </c>
      <c r="IF53">
        <f>IF50+1</f>
        <v>15</v>
      </c>
      <c r="IG53" t="str">
        <f t="shared" ref="IG53" si="150">IE53&amp;IF53</f>
        <v>815</v>
      </c>
      <c r="II53" s="180" t="str">
        <f>IFERROR(INDEX(Results!P:P,MATCH($IG53,Results!$B:$B,0),1),"")</f>
        <v/>
      </c>
      <c r="IJ53" s="182" t="str">
        <f>IFERROR(INDEX(Results!Q:Q,MATCH($IG53,Results!$B:$B,0),1),"")</f>
        <v/>
      </c>
      <c r="IK53" s="183"/>
      <c r="IL53" s="186" t="str">
        <f>IFERROR(INDEX(Results!S:S,MATCH($IG53,Results!$B:$B,0),1),"")</f>
        <v/>
      </c>
      <c r="IM53" s="118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20"/>
      <c r="JF53" s="121"/>
      <c r="JG53" s="122"/>
      <c r="JH53" s="123"/>
      <c r="JI53" s="124"/>
      <c r="JJ53" s="178"/>
      <c r="JK53" s="178" t="str">
        <f>IFERROR(IF(INDEX(Results!O:O,MATCH($IG53,Results!$B:$B,0),1)=0,"",INDEX(Results!O:O,MATCH($IG53,Results!$B:$B,0),1)),"")</f>
        <v/>
      </c>
      <c r="JM53">
        <f>JM50</f>
        <v>9</v>
      </c>
      <c r="JN53">
        <f>JN50+1</f>
        <v>15</v>
      </c>
      <c r="JO53" t="str">
        <f t="shared" ref="JO53" si="151">JM53&amp;JN53</f>
        <v>915</v>
      </c>
      <c r="JQ53" s="180" t="str">
        <f>IFERROR(INDEX(Results!P:P,MATCH($JO53,Results!$B:$B,0),1),"")</f>
        <v/>
      </c>
      <c r="JR53" s="182" t="str">
        <f>IFERROR(INDEX(Results!Q:Q,MATCH($JO53,Results!$B:$B,0),1),"")</f>
        <v/>
      </c>
      <c r="JS53" s="183"/>
      <c r="JT53" s="186" t="str">
        <f>IFERROR(INDEX(Results!S:S,MATCH($JO53,Results!$B:$B,0),1),"")</f>
        <v/>
      </c>
      <c r="JU53" s="118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20"/>
      <c r="KN53" s="121"/>
      <c r="KO53" s="122"/>
      <c r="KP53" s="123"/>
      <c r="KQ53" s="124"/>
      <c r="KR53" s="178"/>
      <c r="KS53" s="178" t="str">
        <f>IFERROR(IF(INDEX(Results!O:O,MATCH($JO53,Results!$B:$B,0),1)=0,"",INDEX(Results!O:O,MATCH($JO53,Results!$B:$B,0),1)),"")</f>
        <v/>
      </c>
      <c r="KU53">
        <f>KU50</f>
        <v>10</v>
      </c>
      <c r="KV53">
        <f>KV50+1</f>
        <v>15</v>
      </c>
      <c r="KW53" t="str">
        <f t="shared" ref="KW53" si="152">KU53&amp;KV53</f>
        <v>1015</v>
      </c>
      <c r="KY53" s="180" t="str">
        <f>IFERROR(INDEX(Results!P:P,MATCH($KW53,Results!$B:$B,0),1),"")</f>
        <v/>
      </c>
      <c r="KZ53" s="182" t="str">
        <f>IFERROR(INDEX(Results!Q:Q,MATCH($KW53,Results!$B:$B,0),1),"")</f>
        <v/>
      </c>
      <c r="LA53" s="183"/>
      <c r="LB53" s="186" t="str">
        <f>IFERROR(INDEX(Results!S:S,MATCH($KW53,Results!$B:$B,0),1),"")</f>
        <v/>
      </c>
      <c r="LC53" s="118"/>
      <c r="LD53" s="119"/>
      <c r="LE53" s="119"/>
      <c r="LF53" s="119"/>
      <c r="LG53" s="119"/>
      <c r="LH53" s="119"/>
      <c r="LI53" s="119"/>
      <c r="LJ53" s="119"/>
      <c r="LK53" s="119"/>
      <c r="LL53" s="119"/>
      <c r="LM53" s="119"/>
      <c r="LN53" s="119"/>
      <c r="LO53" s="119"/>
      <c r="LP53" s="119"/>
      <c r="LQ53" s="119"/>
      <c r="LR53" s="119"/>
      <c r="LS53" s="119"/>
      <c r="LT53" s="119"/>
      <c r="LU53" s="120"/>
      <c r="LV53" s="121"/>
      <c r="LW53" s="122"/>
      <c r="LX53" s="123"/>
      <c r="LY53" s="124"/>
      <c r="LZ53" s="178"/>
      <c r="MA53" s="178" t="str">
        <f>IFERROR(IF(INDEX(Results!O:O,MATCH($KW53,Results!$B:$B,0),1)=0,"",INDEX(Results!O:O,MATCH($KW53,Results!$B:$B,0),1)),"")</f>
        <v/>
      </c>
      <c r="MC53">
        <f>MC50</f>
        <v>11</v>
      </c>
      <c r="MD53">
        <f>MD50+1</f>
        <v>15</v>
      </c>
      <c r="ME53" t="str">
        <f t="shared" ref="ME53" si="153">MC53&amp;MD53</f>
        <v>1115</v>
      </c>
      <c r="MG53" s="180" t="str">
        <f>IFERROR(INDEX(Results!P:P,MATCH($ME53,Results!$B:$B,0),1),"")</f>
        <v/>
      </c>
      <c r="MH53" s="182" t="str">
        <f>IFERROR(INDEX(Results!Q:Q,MATCH($ME53,Results!$B:$B,0),1),"")</f>
        <v/>
      </c>
      <c r="MI53" s="183"/>
      <c r="MJ53" s="186" t="str">
        <f>IFERROR(INDEX(Results!S:S,MATCH($ME53,Results!$B:$B,0),1),"")</f>
        <v/>
      </c>
      <c r="MK53" s="118"/>
      <c r="ML53" s="119"/>
      <c r="MM53" s="119"/>
      <c r="MN53" s="119"/>
      <c r="MO53" s="119"/>
      <c r="MP53" s="119"/>
      <c r="MQ53" s="119"/>
      <c r="MR53" s="119"/>
      <c r="MS53" s="119"/>
      <c r="MT53" s="119"/>
      <c r="MU53" s="119"/>
      <c r="MV53" s="119"/>
      <c r="MW53" s="119"/>
      <c r="MX53" s="119"/>
      <c r="MY53" s="119"/>
      <c r="MZ53" s="119"/>
      <c r="NA53" s="119"/>
      <c r="NB53" s="119"/>
      <c r="NC53" s="120"/>
      <c r="ND53" s="121"/>
      <c r="NE53" s="122"/>
      <c r="NF53" s="123"/>
      <c r="NG53" s="124"/>
      <c r="NH53" s="178"/>
      <c r="NI53" s="178" t="str">
        <f>IFERROR(IF(INDEX(Results!O:O,MATCH($ME53,Results!$B:$B,0),1)=0,"",INDEX(Results!O:O,MATCH($ME53,Results!$B:$B,0),1)),"")</f>
        <v/>
      </c>
      <c r="NK53">
        <f>NK50</f>
        <v>12</v>
      </c>
      <c r="NL53">
        <f>NL50+1</f>
        <v>15</v>
      </c>
      <c r="NM53" t="str">
        <f t="shared" ref="NM53" si="154">NK53&amp;NL53</f>
        <v>1215</v>
      </c>
      <c r="NO53" s="180" t="str">
        <f>IFERROR(INDEX(Results!P:P,MATCH($NM53,Results!$B:$B,0),1),"")</f>
        <v/>
      </c>
      <c r="NP53" s="182" t="str">
        <f>IFERROR(INDEX(Results!Q:Q,MATCH($NM53,Results!$B:$B,0),1),"")</f>
        <v/>
      </c>
      <c r="NQ53" s="183"/>
      <c r="NR53" s="186" t="str">
        <f>IFERROR(INDEX(Results!S:S,MATCH($NM53,Results!$B:$B,0),1),"")</f>
        <v/>
      </c>
      <c r="NS53" s="118"/>
      <c r="NT53" s="119"/>
      <c r="NU53" s="119"/>
      <c r="NV53" s="119"/>
      <c r="NW53" s="119"/>
      <c r="NX53" s="119"/>
      <c r="NY53" s="119"/>
      <c r="NZ53" s="119"/>
      <c r="OA53" s="119"/>
      <c r="OB53" s="119"/>
      <c r="OC53" s="119"/>
      <c r="OD53" s="119"/>
      <c r="OE53" s="119"/>
      <c r="OF53" s="119"/>
      <c r="OG53" s="119"/>
      <c r="OH53" s="119"/>
      <c r="OI53" s="119"/>
      <c r="OJ53" s="119"/>
      <c r="OK53" s="120"/>
      <c r="OL53" s="121"/>
      <c r="OM53" s="122"/>
      <c r="ON53" s="123"/>
      <c r="OO53" s="124"/>
      <c r="OP53" s="178"/>
      <c r="OQ53" s="178" t="str">
        <f>IFERROR(IF(INDEX(Results!O:O,MATCH($NM53,Results!$B:$B,0),1)=0,"",INDEX(Results!O:O,MATCH($NM53,Results!$B:$B,0),1)),"")</f>
        <v/>
      </c>
    </row>
    <row r="54" spans="1:407" ht="22.5" customHeight="1" x14ac:dyDescent="0.25">
      <c r="E54" s="213"/>
      <c r="F54" s="214"/>
      <c r="G54" s="215"/>
      <c r="H54" s="216"/>
      <c r="I54" s="118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20"/>
      <c r="AB54" s="121"/>
      <c r="AC54" s="122"/>
      <c r="AD54" s="123"/>
      <c r="AE54" s="124"/>
      <c r="AF54" s="212"/>
      <c r="AG54" s="212"/>
      <c r="AM54" s="213"/>
      <c r="AN54" s="214"/>
      <c r="AO54" s="215"/>
      <c r="AP54" s="216"/>
      <c r="AQ54" s="118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  <c r="BH54" s="119"/>
      <c r="BI54" s="120"/>
      <c r="BJ54" s="121"/>
      <c r="BK54" s="122"/>
      <c r="BL54" s="123"/>
      <c r="BM54" s="124"/>
      <c r="BN54" s="212"/>
      <c r="BO54" s="212"/>
      <c r="BU54" s="213"/>
      <c r="BV54" s="214"/>
      <c r="BW54" s="215"/>
      <c r="BX54" s="216"/>
      <c r="BY54" s="118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20"/>
      <c r="CR54" s="121"/>
      <c r="CS54" s="122"/>
      <c r="CT54" s="123"/>
      <c r="CU54" s="124"/>
      <c r="CV54" s="212"/>
      <c r="CW54" s="212"/>
      <c r="DC54" s="213"/>
      <c r="DD54" s="214"/>
      <c r="DE54" s="215"/>
      <c r="DF54" s="216"/>
      <c r="DG54" s="118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  <c r="DT54" s="119"/>
      <c r="DU54" s="119"/>
      <c r="DV54" s="119"/>
      <c r="DW54" s="119"/>
      <c r="DX54" s="119"/>
      <c r="DY54" s="120"/>
      <c r="DZ54" s="121"/>
      <c r="EA54" s="122"/>
      <c r="EB54" s="123"/>
      <c r="EC54" s="124"/>
      <c r="ED54" s="212"/>
      <c r="EE54" s="212"/>
      <c r="EK54" s="213"/>
      <c r="EL54" s="214"/>
      <c r="EM54" s="215"/>
      <c r="EN54" s="216"/>
      <c r="EO54" s="118"/>
      <c r="EP54" s="119"/>
      <c r="EQ54" s="119"/>
      <c r="ER54" s="119"/>
      <c r="ES54" s="119"/>
      <c r="ET54" s="119"/>
      <c r="EU54" s="119"/>
      <c r="EV54" s="119"/>
      <c r="EW54" s="119"/>
      <c r="EX54" s="119"/>
      <c r="EY54" s="119"/>
      <c r="EZ54" s="119"/>
      <c r="FA54" s="119"/>
      <c r="FB54" s="119"/>
      <c r="FC54" s="119"/>
      <c r="FD54" s="119"/>
      <c r="FE54" s="119"/>
      <c r="FF54" s="119"/>
      <c r="FG54" s="120"/>
      <c r="FH54" s="121"/>
      <c r="FI54" s="122"/>
      <c r="FJ54" s="123"/>
      <c r="FK54" s="124"/>
      <c r="FL54" s="212"/>
      <c r="FM54" s="212"/>
      <c r="FS54" s="213"/>
      <c r="FT54" s="214"/>
      <c r="FU54" s="215"/>
      <c r="FV54" s="216"/>
      <c r="FW54" s="118"/>
      <c r="FX54" s="119"/>
      <c r="FY54" s="119"/>
      <c r="FZ54" s="119"/>
      <c r="GA54" s="119"/>
      <c r="GB54" s="119"/>
      <c r="GC54" s="119"/>
      <c r="GD54" s="119"/>
      <c r="GE54" s="119"/>
      <c r="GF54" s="119"/>
      <c r="GG54" s="119"/>
      <c r="GH54" s="119"/>
      <c r="GI54" s="119"/>
      <c r="GJ54" s="119"/>
      <c r="GK54" s="119"/>
      <c r="GL54" s="119"/>
      <c r="GM54" s="119"/>
      <c r="GN54" s="119"/>
      <c r="GO54" s="120"/>
      <c r="GP54" s="121"/>
      <c r="GQ54" s="122"/>
      <c r="GR54" s="123"/>
      <c r="GS54" s="124"/>
      <c r="GT54" s="212"/>
      <c r="GU54" s="212"/>
      <c r="HA54" s="213"/>
      <c r="HB54" s="214"/>
      <c r="HC54" s="215"/>
      <c r="HD54" s="216"/>
      <c r="HE54" s="118"/>
      <c r="HF54" s="119"/>
      <c r="HG54" s="119"/>
      <c r="HH54" s="119"/>
      <c r="HI54" s="119"/>
      <c r="HJ54" s="119"/>
      <c r="HK54" s="119"/>
      <c r="HL54" s="119"/>
      <c r="HM54" s="119"/>
      <c r="HN54" s="119"/>
      <c r="HO54" s="119"/>
      <c r="HP54" s="119"/>
      <c r="HQ54" s="119"/>
      <c r="HR54" s="119"/>
      <c r="HS54" s="119"/>
      <c r="HT54" s="119"/>
      <c r="HU54" s="119"/>
      <c r="HV54" s="119"/>
      <c r="HW54" s="120"/>
      <c r="HX54" s="121"/>
      <c r="HY54" s="122"/>
      <c r="HZ54" s="123"/>
      <c r="IA54" s="124"/>
      <c r="IB54" s="212"/>
      <c r="IC54" s="212"/>
      <c r="II54" s="213"/>
      <c r="IJ54" s="214"/>
      <c r="IK54" s="215"/>
      <c r="IL54" s="216"/>
      <c r="IM54" s="118"/>
      <c r="IN54" s="119"/>
      <c r="IO54" s="119"/>
      <c r="IP54" s="119"/>
      <c r="IQ54" s="119"/>
      <c r="IR54" s="119"/>
      <c r="IS54" s="119"/>
      <c r="IT54" s="119"/>
      <c r="IU54" s="119"/>
      <c r="IV54" s="119"/>
      <c r="IW54" s="119"/>
      <c r="IX54" s="119"/>
      <c r="IY54" s="119"/>
      <c r="IZ54" s="119"/>
      <c r="JA54" s="119"/>
      <c r="JB54" s="119"/>
      <c r="JC54" s="119"/>
      <c r="JD54" s="119"/>
      <c r="JE54" s="120"/>
      <c r="JF54" s="121"/>
      <c r="JG54" s="122"/>
      <c r="JH54" s="123"/>
      <c r="JI54" s="124"/>
      <c r="JJ54" s="212"/>
      <c r="JK54" s="212"/>
      <c r="JQ54" s="213"/>
      <c r="JR54" s="214"/>
      <c r="JS54" s="215"/>
      <c r="JT54" s="216"/>
      <c r="JU54" s="118"/>
      <c r="JV54" s="119"/>
      <c r="JW54" s="119"/>
      <c r="JX54" s="119"/>
      <c r="JY54" s="119"/>
      <c r="JZ54" s="119"/>
      <c r="KA54" s="119"/>
      <c r="KB54" s="119"/>
      <c r="KC54" s="119"/>
      <c r="KD54" s="119"/>
      <c r="KE54" s="119"/>
      <c r="KF54" s="119"/>
      <c r="KG54" s="119"/>
      <c r="KH54" s="119"/>
      <c r="KI54" s="119"/>
      <c r="KJ54" s="119"/>
      <c r="KK54" s="119"/>
      <c r="KL54" s="119"/>
      <c r="KM54" s="120"/>
      <c r="KN54" s="121"/>
      <c r="KO54" s="122"/>
      <c r="KP54" s="123"/>
      <c r="KQ54" s="124"/>
      <c r="KR54" s="212"/>
      <c r="KS54" s="212"/>
      <c r="KY54" s="213"/>
      <c r="KZ54" s="214"/>
      <c r="LA54" s="215"/>
      <c r="LB54" s="216"/>
      <c r="LC54" s="118"/>
      <c r="LD54" s="119"/>
      <c r="LE54" s="119"/>
      <c r="LF54" s="119"/>
      <c r="LG54" s="119"/>
      <c r="LH54" s="119"/>
      <c r="LI54" s="119"/>
      <c r="LJ54" s="119"/>
      <c r="LK54" s="119"/>
      <c r="LL54" s="119"/>
      <c r="LM54" s="119"/>
      <c r="LN54" s="119"/>
      <c r="LO54" s="119"/>
      <c r="LP54" s="119"/>
      <c r="LQ54" s="119"/>
      <c r="LR54" s="119"/>
      <c r="LS54" s="119"/>
      <c r="LT54" s="119"/>
      <c r="LU54" s="120"/>
      <c r="LV54" s="121"/>
      <c r="LW54" s="122"/>
      <c r="LX54" s="123"/>
      <c r="LY54" s="124"/>
      <c r="LZ54" s="212"/>
      <c r="MA54" s="212"/>
      <c r="MG54" s="213"/>
      <c r="MH54" s="214"/>
      <c r="MI54" s="215"/>
      <c r="MJ54" s="216"/>
      <c r="MK54" s="118"/>
      <c r="ML54" s="119"/>
      <c r="MM54" s="119"/>
      <c r="MN54" s="119"/>
      <c r="MO54" s="119"/>
      <c r="MP54" s="119"/>
      <c r="MQ54" s="119"/>
      <c r="MR54" s="119"/>
      <c r="MS54" s="119"/>
      <c r="MT54" s="119"/>
      <c r="MU54" s="119"/>
      <c r="MV54" s="119"/>
      <c r="MW54" s="119"/>
      <c r="MX54" s="119"/>
      <c r="MY54" s="119"/>
      <c r="MZ54" s="119"/>
      <c r="NA54" s="119"/>
      <c r="NB54" s="119"/>
      <c r="NC54" s="120"/>
      <c r="ND54" s="121"/>
      <c r="NE54" s="122"/>
      <c r="NF54" s="123"/>
      <c r="NG54" s="124"/>
      <c r="NH54" s="212"/>
      <c r="NI54" s="212"/>
      <c r="NO54" s="213"/>
      <c r="NP54" s="214"/>
      <c r="NQ54" s="215"/>
      <c r="NR54" s="216"/>
      <c r="NS54" s="118"/>
      <c r="NT54" s="119"/>
      <c r="NU54" s="119"/>
      <c r="NV54" s="119"/>
      <c r="NW54" s="119"/>
      <c r="NX54" s="119"/>
      <c r="NY54" s="119"/>
      <c r="NZ54" s="119"/>
      <c r="OA54" s="119"/>
      <c r="OB54" s="119"/>
      <c r="OC54" s="119"/>
      <c r="OD54" s="119"/>
      <c r="OE54" s="119"/>
      <c r="OF54" s="119"/>
      <c r="OG54" s="119"/>
      <c r="OH54" s="119"/>
      <c r="OI54" s="119"/>
      <c r="OJ54" s="119"/>
      <c r="OK54" s="120"/>
      <c r="OL54" s="121"/>
      <c r="OM54" s="122"/>
      <c r="ON54" s="123"/>
      <c r="OO54" s="124"/>
      <c r="OP54" s="212"/>
      <c r="OQ54" s="212"/>
    </row>
    <row r="55" spans="1:407" ht="22.5" customHeight="1" x14ac:dyDescent="0.25">
      <c r="E55" s="181"/>
      <c r="F55" s="184"/>
      <c r="G55" s="185"/>
      <c r="H55" s="187"/>
      <c r="I55" s="118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20"/>
      <c r="AB55" s="121"/>
      <c r="AC55" s="122"/>
      <c r="AD55" s="123"/>
      <c r="AE55" s="124"/>
      <c r="AF55" s="179"/>
      <c r="AG55" s="179"/>
      <c r="AM55" s="181"/>
      <c r="AN55" s="184"/>
      <c r="AO55" s="185"/>
      <c r="AP55" s="187"/>
      <c r="AQ55" s="118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  <c r="BH55" s="119"/>
      <c r="BI55" s="120"/>
      <c r="BJ55" s="121"/>
      <c r="BK55" s="122"/>
      <c r="BL55" s="123"/>
      <c r="BM55" s="124"/>
      <c r="BN55" s="179"/>
      <c r="BO55" s="179"/>
      <c r="BU55" s="181" t="str">
        <f>IFERROR(INDEX(Results!P:P,MATCH($BS55,Results!$A:$A,0),1),"")</f>
        <v/>
      </c>
      <c r="BV55" s="184" t="str">
        <f>IFERROR(INDEX(Results!Q:Q,MATCH($BS55,Results!$A:$A,0),1),"")</f>
        <v/>
      </c>
      <c r="BW55" s="185"/>
      <c r="BX55" s="187" t="str">
        <f>IFERROR(INDEX(Results!S:S,MATCH($BS55,Results!$A:$A,0),1),"")</f>
        <v/>
      </c>
      <c r="BY55" s="118"/>
      <c r="BZ55" s="119"/>
      <c r="CA55" s="119"/>
      <c r="CB55" s="119"/>
      <c r="CC55" s="119"/>
      <c r="CD55" s="119"/>
      <c r="CE55" s="119"/>
      <c r="CF55" s="119"/>
      <c r="CG55" s="119"/>
      <c r="CH55" s="119"/>
      <c r="CI55" s="119"/>
      <c r="CJ55" s="119"/>
      <c r="CK55" s="119"/>
      <c r="CL55" s="119"/>
      <c r="CM55" s="119"/>
      <c r="CN55" s="119"/>
      <c r="CO55" s="119"/>
      <c r="CP55" s="119"/>
      <c r="CQ55" s="120"/>
      <c r="CR55" s="121"/>
      <c r="CS55" s="122"/>
      <c r="CT55" s="123"/>
      <c r="CU55" s="124"/>
      <c r="CV55" s="179"/>
      <c r="CW55" s="179" t="str">
        <f>IFERROR(IF(INDEX(Results!O:O,MATCH($BS55,Results!$A:$A,0),1)=0,"",INDEX(Results!O:O,MATCH($BS55,Results!$A:$A,0),1)),"")</f>
        <v/>
      </c>
      <c r="DC55" s="181" t="str">
        <f>IFERROR(INDEX(Results!P:P,MATCH($DA55,Results!$A:$A,0),1),"")</f>
        <v/>
      </c>
      <c r="DD55" s="184" t="str">
        <f>IFERROR(INDEX(Results!Q:Q,MATCH($DA55,Results!$A:$A,0),1),"")</f>
        <v/>
      </c>
      <c r="DE55" s="185"/>
      <c r="DF55" s="187" t="str">
        <f>IFERROR(INDEX(Results!S:S,MATCH($DA55,Results!$A:$A,0),1),"")</f>
        <v/>
      </c>
      <c r="DG55" s="118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19"/>
      <c r="DS55" s="119"/>
      <c r="DT55" s="119"/>
      <c r="DU55" s="119"/>
      <c r="DV55" s="119"/>
      <c r="DW55" s="119"/>
      <c r="DX55" s="119"/>
      <c r="DY55" s="120"/>
      <c r="DZ55" s="121"/>
      <c r="EA55" s="122"/>
      <c r="EB55" s="123"/>
      <c r="EC55" s="124"/>
      <c r="ED55" s="179"/>
      <c r="EE55" s="179" t="str">
        <f>IFERROR(IF(INDEX(Results!O:O,MATCH($DA55,Results!$A:$A,0),1)=0,"",INDEX(Results!O:O,MATCH($DA55,Results!$A:$A,0),1)),"")</f>
        <v/>
      </c>
      <c r="EK55" s="181" t="str">
        <f>IFERROR(INDEX(Results!P:P,MATCH($EI55,Results!$A:$A,0),1),"")</f>
        <v/>
      </c>
      <c r="EL55" s="184" t="str">
        <f>IFERROR(INDEX(Results!Q:Q,MATCH($EI55,Results!$A:$A,0),1),"")</f>
        <v/>
      </c>
      <c r="EM55" s="185"/>
      <c r="EN55" s="187" t="str">
        <f>IFERROR(INDEX(Results!S:S,MATCH($EI55,Results!$A:$A,0),1),"")</f>
        <v/>
      </c>
      <c r="EO55" s="118"/>
      <c r="EP55" s="119"/>
      <c r="EQ55" s="119"/>
      <c r="ER55" s="119"/>
      <c r="ES55" s="119"/>
      <c r="ET55" s="119"/>
      <c r="EU55" s="119"/>
      <c r="EV55" s="119"/>
      <c r="EW55" s="119"/>
      <c r="EX55" s="119"/>
      <c r="EY55" s="119"/>
      <c r="EZ55" s="119"/>
      <c r="FA55" s="119"/>
      <c r="FB55" s="119"/>
      <c r="FC55" s="119"/>
      <c r="FD55" s="119"/>
      <c r="FE55" s="119"/>
      <c r="FF55" s="119"/>
      <c r="FG55" s="120"/>
      <c r="FH55" s="121"/>
      <c r="FI55" s="122"/>
      <c r="FJ55" s="123"/>
      <c r="FK55" s="124"/>
      <c r="FL55" s="179"/>
      <c r="FM55" s="179" t="str">
        <f>IFERROR(IF(INDEX(Results!O:O,MATCH($EI55,Results!$A:$A,0),1)=0,"",INDEX(Results!O:O,MATCH($EI55,Results!$A:$A,0),1)),"")</f>
        <v/>
      </c>
      <c r="FS55" s="181" t="str">
        <f>IFERROR(INDEX(Results!P:P,MATCH($FQ55,Results!$A:$A,0),1),"")</f>
        <v/>
      </c>
      <c r="FT55" s="184" t="str">
        <f>IFERROR(INDEX(Results!Q:Q,MATCH($FQ55,Results!$A:$A,0),1),"")</f>
        <v/>
      </c>
      <c r="FU55" s="185"/>
      <c r="FV55" s="187" t="str">
        <f>IFERROR(INDEX(Results!S:S,MATCH($FQ55,Results!$A:$A,0),1),"")</f>
        <v/>
      </c>
      <c r="FW55" s="118"/>
      <c r="FX55" s="119"/>
      <c r="FY55" s="119"/>
      <c r="FZ55" s="119"/>
      <c r="GA55" s="119"/>
      <c r="GB55" s="119"/>
      <c r="GC55" s="119"/>
      <c r="GD55" s="119"/>
      <c r="GE55" s="119"/>
      <c r="GF55" s="119"/>
      <c r="GG55" s="119"/>
      <c r="GH55" s="119"/>
      <c r="GI55" s="119"/>
      <c r="GJ55" s="119"/>
      <c r="GK55" s="119"/>
      <c r="GL55" s="119"/>
      <c r="GM55" s="119"/>
      <c r="GN55" s="119"/>
      <c r="GO55" s="120"/>
      <c r="GP55" s="121"/>
      <c r="GQ55" s="122"/>
      <c r="GR55" s="123"/>
      <c r="GS55" s="124"/>
      <c r="GT55" s="179"/>
      <c r="GU55" s="179" t="str">
        <f>IFERROR(IF(INDEX(Results!O:O,MATCH($FQ55,Results!$A:$A,0),1)=0,"",INDEX(Results!O:O,MATCH($FQ55,Results!$A:$A,0),1)),"")</f>
        <v/>
      </c>
      <c r="HA55" s="181" t="str">
        <f>IFERROR(INDEX(Results!P:P,MATCH($GY55,Results!$A:$A,0),1),"")</f>
        <v/>
      </c>
      <c r="HB55" s="184" t="str">
        <f>IFERROR(INDEX(Results!Q:Q,MATCH($GY55,Results!$A:$A,0),1),"")</f>
        <v/>
      </c>
      <c r="HC55" s="185"/>
      <c r="HD55" s="187" t="str">
        <f>IFERROR(INDEX(Results!S:S,MATCH($GY55,Results!$A:$A,0),1),"")</f>
        <v/>
      </c>
      <c r="HE55" s="118"/>
      <c r="HF55" s="119"/>
      <c r="HG55" s="119"/>
      <c r="HH55" s="119"/>
      <c r="HI55" s="119"/>
      <c r="HJ55" s="119"/>
      <c r="HK55" s="119"/>
      <c r="HL55" s="119"/>
      <c r="HM55" s="119"/>
      <c r="HN55" s="119"/>
      <c r="HO55" s="119"/>
      <c r="HP55" s="119"/>
      <c r="HQ55" s="119"/>
      <c r="HR55" s="119"/>
      <c r="HS55" s="119"/>
      <c r="HT55" s="119"/>
      <c r="HU55" s="119"/>
      <c r="HV55" s="119"/>
      <c r="HW55" s="120"/>
      <c r="HX55" s="121"/>
      <c r="HY55" s="122"/>
      <c r="HZ55" s="123"/>
      <c r="IA55" s="124"/>
      <c r="IB55" s="179"/>
      <c r="IC55" s="179" t="str">
        <f>IFERROR(IF(INDEX(Results!O:O,MATCH($GY55,Results!$A:$A,0),1)=0,"",INDEX(Results!O:O,MATCH($GY55,Results!$A:$A,0),1)),"")</f>
        <v/>
      </c>
      <c r="II55" s="181" t="str">
        <f>IFERROR(INDEX(Results!P:P,MATCH($IG55,Results!$A:$A,0),1),"")</f>
        <v/>
      </c>
      <c r="IJ55" s="184" t="str">
        <f>IFERROR(INDEX(Results!Q:Q,MATCH($IG55,Results!$A:$A,0),1),"")</f>
        <v/>
      </c>
      <c r="IK55" s="185"/>
      <c r="IL55" s="187" t="str">
        <f>IFERROR(INDEX(Results!S:S,MATCH($IG55,Results!$A:$A,0),1),"")</f>
        <v/>
      </c>
      <c r="IM55" s="118"/>
      <c r="IN55" s="119"/>
      <c r="IO55" s="119"/>
      <c r="IP55" s="119"/>
      <c r="IQ55" s="119"/>
      <c r="IR55" s="119"/>
      <c r="IS55" s="119"/>
      <c r="IT55" s="119"/>
      <c r="IU55" s="119"/>
      <c r="IV55" s="119"/>
      <c r="IW55" s="119"/>
      <c r="IX55" s="119"/>
      <c r="IY55" s="119"/>
      <c r="IZ55" s="119"/>
      <c r="JA55" s="119"/>
      <c r="JB55" s="119"/>
      <c r="JC55" s="119"/>
      <c r="JD55" s="119"/>
      <c r="JE55" s="120"/>
      <c r="JF55" s="121"/>
      <c r="JG55" s="122"/>
      <c r="JH55" s="123"/>
      <c r="JI55" s="124"/>
      <c r="JJ55" s="179"/>
      <c r="JK55" s="179" t="str">
        <f>IFERROR(IF(INDEX(Results!O:O,MATCH($IG55,Results!$A:$A,0),1)=0,"",INDEX(Results!O:O,MATCH($IG55,Results!$A:$A,0),1)),"")</f>
        <v/>
      </c>
      <c r="JQ55" s="181" t="str">
        <f>IFERROR(INDEX(Results!P:P,MATCH($JO55,Results!$A:$A,0),1),"")</f>
        <v/>
      </c>
      <c r="JR55" s="184" t="str">
        <f>IFERROR(INDEX(Results!Q:Q,MATCH($JO55,Results!$A:$A,0),1),"")</f>
        <v/>
      </c>
      <c r="JS55" s="185"/>
      <c r="JT55" s="187" t="str">
        <f>IFERROR(INDEX(Results!S:S,MATCH($JO55,Results!$A:$A,0),1),"")</f>
        <v/>
      </c>
      <c r="JU55" s="118"/>
      <c r="JV55" s="119"/>
      <c r="JW55" s="119"/>
      <c r="JX55" s="119"/>
      <c r="JY55" s="119"/>
      <c r="JZ55" s="119"/>
      <c r="KA55" s="119"/>
      <c r="KB55" s="119"/>
      <c r="KC55" s="119"/>
      <c r="KD55" s="119"/>
      <c r="KE55" s="119"/>
      <c r="KF55" s="119"/>
      <c r="KG55" s="119"/>
      <c r="KH55" s="119"/>
      <c r="KI55" s="119"/>
      <c r="KJ55" s="119"/>
      <c r="KK55" s="119"/>
      <c r="KL55" s="119"/>
      <c r="KM55" s="120"/>
      <c r="KN55" s="121"/>
      <c r="KO55" s="122"/>
      <c r="KP55" s="123"/>
      <c r="KQ55" s="124"/>
      <c r="KR55" s="179"/>
      <c r="KS55" s="179" t="str">
        <f>IFERROR(IF(INDEX(Results!O:O,MATCH($JO55,Results!$A:$A,0),1)=0,"",INDEX(Results!O:O,MATCH($JO55,Results!$A:$A,0),1)),"")</f>
        <v/>
      </c>
      <c r="KY55" s="181" t="str">
        <f>IFERROR(INDEX(Results!P:P,MATCH($KW55,Results!$A:$A,0),1),"")</f>
        <v/>
      </c>
      <c r="KZ55" s="184" t="str">
        <f>IFERROR(INDEX(Results!Q:Q,MATCH($KW55,Results!$A:$A,0),1),"")</f>
        <v/>
      </c>
      <c r="LA55" s="185"/>
      <c r="LB55" s="187" t="str">
        <f>IFERROR(INDEX(Results!S:S,MATCH($KW55,Results!$A:$A,0),1),"")</f>
        <v/>
      </c>
      <c r="LC55" s="118"/>
      <c r="LD55" s="119"/>
      <c r="LE55" s="119"/>
      <c r="LF55" s="119"/>
      <c r="LG55" s="119"/>
      <c r="LH55" s="119"/>
      <c r="LI55" s="119"/>
      <c r="LJ55" s="119"/>
      <c r="LK55" s="119"/>
      <c r="LL55" s="119"/>
      <c r="LM55" s="119"/>
      <c r="LN55" s="119"/>
      <c r="LO55" s="119"/>
      <c r="LP55" s="119"/>
      <c r="LQ55" s="119"/>
      <c r="LR55" s="119"/>
      <c r="LS55" s="119"/>
      <c r="LT55" s="119"/>
      <c r="LU55" s="120"/>
      <c r="LV55" s="121"/>
      <c r="LW55" s="122"/>
      <c r="LX55" s="123"/>
      <c r="LY55" s="124"/>
      <c r="LZ55" s="179"/>
      <c r="MA55" s="179" t="str">
        <f>IFERROR(IF(INDEX(Results!O:O,MATCH($KW55,Results!$A:$A,0),1)=0,"",INDEX(Results!O:O,MATCH($KW55,Results!$A:$A,0),1)),"")</f>
        <v/>
      </c>
      <c r="MG55" s="181" t="str">
        <f>IFERROR(INDEX(Results!P:P,MATCH($ME55,Results!$A:$A,0),1),"")</f>
        <v/>
      </c>
      <c r="MH55" s="184" t="str">
        <f>IFERROR(INDEX(Results!Q:Q,MATCH($ME55,Results!$A:$A,0),1),"")</f>
        <v/>
      </c>
      <c r="MI55" s="185"/>
      <c r="MJ55" s="187" t="str">
        <f>IFERROR(INDEX(Results!S:S,MATCH($ME55,Results!$A:$A,0),1),"")</f>
        <v/>
      </c>
      <c r="MK55" s="118"/>
      <c r="ML55" s="119"/>
      <c r="MM55" s="119"/>
      <c r="MN55" s="119"/>
      <c r="MO55" s="119"/>
      <c r="MP55" s="119"/>
      <c r="MQ55" s="119"/>
      <c r="MR55" s="119"/>
      <c r="MS55" s="119"/>
      <c r="MT55" s="119"/>
      <c r="MU55" s="119"/>
      <c r="MV55" s="119"/>
      <c r="MW55" s="119"/>
      <c r="MX55" s="119"/>
      <c r="MY55" s="119"/>
      <c r="MZ55" s="119"/>
      <c r="NA55" s="119"/>
      <c r="NB55" s="119"/>
      <c r="NC55" s="120"/>
      <c r="ND55" s="121"/>
      <c r="NE55" s="122"/>
      <c r="NF55" s="123"/>
      <c r="NG55" s="124"/>
      <c r="NH55" s="179"/>
      <c r="NI55" s="179" t="str">
        <f>IFERROR(IF(INDEX(Results!O:O,MATCH($ME55,Results!$A:$A,0),1)=0,"",INDEX(Results!O:O,MATCH($ME55,Results!$A:$A,0),1)),"")</f>
        <v/>
      </c>
      <c r="NO55" s="181" t="str">
        <f>IFERROR(INDEX(Results!P:P,MATCH($NM55,Results!$A:$A,0),1),"")</f>
        <v/>
      </c>
      <c r="NP55" s="184" t="str">
        <f>IFERROR(INDEX(Results!Q:Q,MATCH($NM55,Results!$A:$A,0),1),"")</f>
        <v/>
      </c>
      <c r="NQ55" s="185"/>
      <c r="NR55" s="187" t="str">
        <f>IFERROR(INDEX(Results!S:S,MATCH($NM55,Results!$A:$A,0),1),"")</f>
        <v/>
      </c>
      <c r="NS55" s="118"/>
      <c r="NT55" s="119"/>
      <c r="NU55" s="119"/>
      <c r="NV55" s="119"/>
      <c r="NW55" s="119"/>
      <c r="NX55" s="119"/>
      <c r="NY55" s="119"/>
      <c r="NZ55" s="119"/>
      <c r="OA55" s="119"/>
      <c r="OB55" s="119"/>
      <c r="OC55" s="119"/>
      <c r="OD55" s="119"/>
      <c r="OE55" s="119"/>
      <c r="OF55" s="119"/>
      <c r="OG55" s="119"/>
      <c r="OH55" s="119"/>
      <c r="OI55" s="119"/>
      <c r="OJ55" s="119"/>
      <c r="OK55" s="120"/>
      <c r="OL55" s="121"/>
      <c r="OM55" s="122"/>
      <c r="ON55" s="123"/>
      <c r="OO55" s="124"/>
      <c r="OP55" s="179"/>
      <c r="OQ55" s="179" t="str">
        <f>IFERROR(IF(INDEX(Results!O:O,MATCH($NM55,Results!$A:$A,0),1)=0,"",INDEX(Results!O:O,MATCH($NM55,Results!$A:$A,0),1)),"")</f>
        <v/>
      </c>
    </row>
    <row r="56" spans="1:407" ht="22.5" customHeight="1" x14ac:dyDescent="0.25">
      <c r="E56" s="180" t="str">
        <f>IFERROR(INDEX(Results!P:P,MATCH($C56,Results!$B:$B,0),1),"")</f>
        <v/>
      </c>
      <c r="F56" s="182" t="str">
        <f>IFERROR(INDEX(Results!Q:Q,MATCH($C56,Results!$B:$B,0),1),"")</f>
        <v/>
      </c>
      <c r="G56" s="183"/>
      <c r="H56" s="186" t="str">
        <f>IFERROR(INDEX(Results!S:S,MATCH($C56,Results!$B:$B,0),1),"")</f>
        <v/>
      </c>
      <c r="I56" s="118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20"/>
      <c r="AB56" s="121"/>
      <c r="AC56" s="122"/>
      <c r="AD56" s="123"/>
      <c r="AE56" s="124"/>
      <c r="AF56" s="178"/>
      <c r="AG56" s="178" t="str">
        <f>IFERROR(IF(INDEX(Results!O:O,MATCH($C56,Results!$B:$B,0),1)=0,"",INDEX(Results!O:O,MATCH($C56,Results!$B:$B,0),1)),"")</f>
        <v/>
      </c>
      <c r="AI56">
        <f>AI53</f>
        <v>2</v>
      </c>
      <c r="AJ56">
        <f>AJ53+1</f>
        <v>16</v>
      </c>
      <c r="AK56" t="str">
        <f t="shared" ref="AK56" si="155">AI56&amp;AJ56</f>
        <v>216</v>
      </c>
      <c r="AM56" s="180" t="str">
        <f>IFERROR(INDEX(Results!P:P,MATCH($AK56,Results!$B:$B,0),1),"")</f>
        <v/>
      </c>
      <c r="AN56" s="182" t="str">
        <f>IFERROR(INDEX(Results!Q:Q,MATCH($AK56,Results!$B:$B,0),1),"")</f>
        <v/>
      </c>
      <c r="AO56" s="183"/>
      <c r="AP56" s="186" t="str">
        <f>IFERROR(INDEX(Results!S:S,MATCH($AK56,Results!$B:$B,0),1),"")</f>
        <v/>
      </c>
      <c r="AQ56" s="118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  <c r="BH56" s="119"/>
      <c r="BI56" s="120"/>
      <c r="BJ56" s="121"/>
      <c r="BK56" s="122"/>
      <c r="BL56" s="123"/>
      <c r="BM56" s="124"/>
      <c r="BN56" s="178"/>
      <c r="BO56" s="178" t="str">
        <f>IFERROR(IF(INDEX(Results!O:O,MATCH($AK56,Results!$B:$B,0),1)=0,"",INDEX(Results!O:O,MATCH($AK56,Results!$B:$B,0),1)),"")</f>
        <v/>
      </c>
      <c r="BQ56">
        <f>BQ53</f>
        <v>3</v>
      </c>
      <c r="BR56">
        <f>BR53+1</f>
        <v>16</v>
      </c>
      <c r="BS56" t="str">
        <f t="shared" ref="BS56" si="156">BQ56&amp;BR56</f>
        <v>316</v>
      </c>
      <c r="BU56" s="180" t="str">
        <f>IFERROR(INDEX(Results!P:P,MATCH($BS56,Results!$B:$B,0),1),"")</f>
        <v/>
      </c>
      <c r="BV56" s="182" t="str">
        <f>IFERROR(INDEX(Results!Q:Q,MATCH($BS56,Results!$B:$B,0),1),"")</f>
        <v/>
      </c>
      <c r="BW56" s="183"/>
      <c r="BX56" s="186" t="str">
        <f>IFERROR(INDEX(Results!S:S,MATCH($BS56,Results!$B:$B,0),1),"")</f>
        <v/>
      </c>
      <c r="BY56" s="118"/>
      <c r="BZ56" s="119"/>
      <c r="CA56" s="119"/>
      <c r="CB56" s="119"/>
      <c r="CC56" s="119"/>
      <c r="CD56" s="119"/>
      <c r="CE56" s="119"/>
      <c r="CF56" s="119"/>
      <c r="CG56" s="119"/>
      <c r="CH56" s="119"/>
      <c r="CI56" s="119"/>
      <c r="CJ56" s="119"/>
      <c r="CK56" s="119"/>
      <c r="CL56" s="119"/>
      <c r="CM56" s="119"/>
      <c r="CN56" s="119"/>
      <c r="CO56" s="119"/>
      <c r="CP56" s="119"/>
      <c r="CQ56" s="120"/>
      <c r="CR56" s="121"/>
      <c r="CS56" s="122"/>
      <c r="CT56" s="123"/>
      <c r="CU56" s="124"/>
      <c r="CV56" s="178"/>
      <c r="CW56" s="178" t="str">
        <f>IFERROR(IF(INDEX(Results!O:O,MATCH($BS56,Results!$B:$B,0),1)=0,"",INDEX(Results!O:O,MATCH($BS56,Results!$B:$B,0),1)),"")</f>
        <v/>
      </c>
      <c r="CY56">
        <f>CY53</f>
        <v>4</v>
      </c>
      <c r="CZ56">
        <f>CZ53+1</f>
        <v>16</v>
      </c>
      <c r="DA56" t="str">
        <f t="shared" ref="DA56" si="157">CY56&amp;CZ56</f>
        <v>416</v>
      </c>
      <c r="DC56" s="180">
        <f>IFERROR(INDEX(Results!P:P,MATCH($DA56,Results!$B:$B,0),1),"")</f>
        <v>49</v>
      </c>
      <c r="DD56" s="182" t="str">
        <f>IFERROR(INDEX(Results!Q:Q,MATCH($DA56,Results!$B:$B,0),1),"")</f>
        <v>Declan Fleming</v>
      </c>
      <c r="DE56" s="183"/>
      <c r="DF56" s="186" t="str">
        <f>IFERROR(INDEX(Results!S:S,MATCH($DA56,Results!$B:$B,0),1),"")</f>
        <v>Moggill</v>
      </c>
      <c r="DG56" s="118"/>
      <c r="DH56" s="119"/>
      <c r="DI56" s="119"/>
      <c r="DJ56" s="119"/>
      <c r="DK56" s="119"/>
      <c r="DL56" s="119"/>
      <c r="DM56" s="119"/>
      <c r="DN56" s="119"/>
      <c r="DO56" s="119"/>
      <c r="DP56" s="119"/>
      <c r="DQ56" s="119"/>
      <c r="DR56" s="119"/>
      <c r="DS56" s="119"/>
      <c r="DT56" s="119"/>
      <c r="DU56" s="119"/>
      <c r="DV56" s="119"/>
      <c r="DW56" s="119"/>
      <c r="DX56" s="119"/>
      <c r="DY56" s="120"/>
      <c r="DZ56" s="121"/>
      <c r="EA56" s="122"/>
      <c r="EB56" s="123"/>
      <c r="EC56" s="124"/>
      <c r="ED56" s="178"/>
      <c r="EE56" s="178" t="str">
        <f>IFERROR(IF(INDEX(Results!O:O,MATCH($DA56,Results!$B:$B,0),1)=0,"",INDEX(Results!O:O,MATCH($DA56,Results!$B:$B,0),1)),"")</f>
        <v/>
      </c>
      <c r="EG56">
        <f>EG53</f>
        <v>5</v>
      </c>
      <c r="EH56">
        <f>EH53+1</f>
        <v>16</v>
      </c>
      <c r="EI56" t="str">
        <f t="shared" ref="EI56" si="158">EG56&amp;EH56</f>
        <v>516</v>
      </c>
      <c r="EK56" s="180">
        <f>IFERROR(INDEX(Results!P:P,MATCH($EI56,Results!$B:$B,0),1),"")</f>
        <v>65</v>
      </c>
      <c r="EL56" s="182" t="str">
        <f>IFERROR(INDEX(Results!Q:Q,MATCH($EI56,Results!$B:$B,0),1),"")</f>
        <v>Georgie Drane</v>
      </c>
      <c r="EM56" s="183"/>
      <c r="EN56" s="186" t="str">
        <f>IFERROR(INDEX(Results!S:S,MATCH($EI56,Results!$B:$B,0),1),"")</f>
        <v>Moggill</v>
      </c>
      <c r="EO56" s="118"/>
      <c r="EP56" s="119"/>
      <c r="EQ56" s="119"/>
      <c r="ER56" s="119"/>
      <c r="ES56" s="119"/>
      <c r="ET56" s="119"/>
      <c r="EU56" s="119"/>
      <c r="EV56" s="119"/>
      <c r="EW56" s="119"/>
      <c r="EX56" s="119"/>
      <c r="EY56" s="119"/>
      <c r="EZ56" s="119"/>
      <c r="FA56" s="119"/>
      <c r="FB56" s="119"/>
      <c r="FC56" s="119"/>
      <c r="FD56" s="119"/>
      <c r="FE56" s="119"/>
      <c r="FF56" s="119"/>
      <c r="FG56" s="120"/>
      <c r="FH56" s="121"/>
      <c r="FI56" s="122"/>
      <c r="FJ56" s="123"/>
      <c r="FK56" s="124"/>
      <c r="FL56" s="178"/>
      <c r="FM56" s="178" t="str">
        <f>IFERROR(IF(INDEX(Results!O:O,MATCH($EI56,Results!$B:$B,0),1)=0,"",INDEX(Results!O:O,MATCH($EI56,Results!$B:$B,0),1)),"")</f>
        <v/>
      </c>
      <c r="FO56">
        <f>FO53</f>
        <v>6</v>
      </c>
      <c r="FP56">
        <f>FP53+1</f>
        <v>16</v>
      </c>
      <c r="FQ56" t="str">
        <f t="shared" ref="FQ56" si="159">FO56&amp;FP56</f>
        <v>616</v>
      </c>
      <c r="FS56" s="180" t="str">
        <f>IFERROR(INDEX(Results!P:P,MATCH($FQ56,Results!$B:$B,0),1),"")</f>
        <v/>
      </c>
      <c r="FT56" s="182" t="str">
        <f>IFERROR(INDEX(Results!Q:Q,MATCH($FQ56,Results!$B:$B,0),1),"")</f>
        <v/>
      </c>
      <c r="FU56" s="183"/>
      <c r="FV56" s="186" t="str">
        <f>IFERROR(INDEX(Results!S:S,MATCH($FQ56,Results!$B:$B,0),1),"")</f>
        <v/>
      </c>
      <c r="FW56" s="118"/>
      <c r="FX56" s="119"/>
      <c r="FY56" s="119"/>
      <c r="FZ56" s="119"/>
      <c r="GA56" s="119"/>
      <c r="GB56" s="119"/>
      <c r="GC56" s="119"/>
      <c r="GD56" s="119"/>
      <c r="GE56" s="119"/>
      <c r="GF56" s="119"/>
      <c r="GG56" s="119"/>
      <c r="GH56" s="119"/>
      <c r="GI56" s="119"/>
      <c r="GJ56" s="119"/>
      <c r="GK56" s="119"/>
      <c r="GL56" s="119"/>
      <c r="GM56" s="119"/>
      <c r="GN56" s="119"/>
      <c r="GO56" s="120"/>
      <c r="GP56" s="121"/>
      <c r="GQ56" s="122"/>
      <c r="GR56" s="123"/>
      <c r="GS56" s="124"/>
      <c r="GT56" s="178"/>
      <c r="GU56" s="178" t="str">
        <f>IFERROR(IF(INDEX(Results!O:O,MATCH($FQ56,Results!$B:$B,0),1)=0,"",INDEX(Results!O:O,MATCH($FQ56,Results!$B:$B,0),1)),"")</f>
        <v/>
      </c>
      <c r="GW56">
        <f>GW53</f>
        <v>7</v>
      </c>
      <c r="GX56">
        <f>GX53+1</f>
        <v>16</v>
      </c>
      <c r="GY56" t="str">
        <f t="shared" ref="GY56" si="160">GW56&amp;GX56</f>
        <v>716</v>
      </c>
      <c r="HA56" s="180" t="str">
        <f>IFERROR(INDEX(Results!P:P,MATCH($GY56,Results!$B:$B,0),1),"")</f>
        <v/>
      </c>
      <c r="HB56" s="182" t="str">
        <f>IFERROR(INDEX(Results!Q:Q,MATCH($GY56,Results!$B:$B,0),1),"")</f>
        <v/>
      </c>
      <c r="HC56" s="183"/>
      <c r="HD56" s="186" t="str">
        <f>IFERROR(INDEX(Results!S:S,MATCH($GY56,Results!$B:$B,0),1),"")</f>
        <v/>
      </c>
      <c r="HE56" s="118"/>
      <c r="HF56" s="119"/>
      <c r="HG56" s="119"/>
      <c r="HH56" s="119"/>
      <c r="HI56" s="119"/>
      <c r="HJ56" s="119"/>
      <c r="HK56" s="119"/>
      <c r="HL56" s="119"/>
      <c r="HM56" s="119"/>
      <c r="HN56" s="119"/>
      <c r="HO56" s="119"/>
      <c r="HP56" s="119"/>
      <c r="HQ56" s="119"/>
      <c r="HR56" s="119"/>
      <c r="HS56" s="119"/>
      <c r="HT56" s="119"/>
      <c r="HU56" s="119"/>
      <c r="HV56" s="119"/>
      <c r="HW56" s="120"/>
      <c r="HX56" s="121"/>
      <c r="HY56" s="122"/>
      <c r="HZ56" s="123"/>
      <c r="IA56" s="124"/>
      <c r="IB56" s="178"/>
      <c r="IC56" s="178" t="str">
        <f>IFERROR(IF(INDEX(Results!O:O,MATCH($GY56,Results!$B:$B,0),1)=0,"",INDEX(Results!O:O,MATCH($GY56,Results!$B:$B,0),1)),"")</f>
        <v/>
      </c>
      <c r="IE56">
        <f>IE53</f>
        <v>8</v>
      </c>
      <c r="IF56">
        <f>IF53+1</f>
        <v>16</v>
      </c>
      <c r="IG56" t="str">
        <f t="shared" ref="IG56" si="161">IE56&amp;IF56</f>
        <v>816</v>
      </c>
      <c r="II56" s="180" t="str">
        <f>IFERROR(INDEX(Results!P:P,MATCH($IG56,Results!$B:$B,0),1),"")</f>
        <v/>
      </c>
      <c r="IJ56" s="182" t="str">
        <f>IFERROR(INDEX(Results!Q:Q,MATCH($IG56,Results!$B:$B,0),1),"")</f>
        <v/>
      </c>
      <c r="IK56" s="183"/>
      <c r="IL56" s="186" t="str">
        <f>IFERROR(INDEX(Results!S:S,MATCH($IG56,Results!$B:$B,0),1),"")</f>
        <v/>
      </c>
      <c r="IM56" s="118"/>
      <c r="IN56" s="119"/>
      <c r="IO56" s="119"/>
      <c r="IP56" s="119"/>
      <c r="IQ56" s="119"/>
      <c r="IR56" s="119"/>
      <c r="IS56" s="119"/>
      <c r="IT56" s="119"/>
      <c r="IU56" s="119"/>
      <c r="IV56" s="119"/>
      <c r="IW56" s="119"/>
      <c r="IX56" s="119"/>
      <c r="IY56" s="119"/>
      <c r="IZ56" s="119"/>
      <c r="JA56" s="119"/>
      <c r="JB56" s="119"/>
      <c r="JC56" s="119"/>
      <c r="JD56" s="119"/>
      <c r="JE56" s="120"/>
      <c r="JF56" s="121"/>
      <c r="JG56" s="122"/>
      <c r="JH56" s="123"/>
      <c r="JI56" s="124"/>
      <c r="JJ56" s="178"/>
      <c r="JK56" s="178" t="str">
        <f>IFERROR(IF(INDEX(Results!O:O,MATCH($IG56,Results!$B:$B,0),1)=0,"",INDEX(Results!O:O,MATCH($IG56,Results!$B:$B,0),1)),"")</f>
        <v/>
      </c>
      <c r="JM56">
        <f>JM53</f>
        <v>9</v>
      </c>
      <c r="JN56">
        <f>JN53+1</f>
        <v>16</v>
      </c>
      <c r="JO56" t="str">
        <f t="shared" ref="JO56" si="162">JM56&amp;JN56</f>
        <v>916</v>
      </c>
      <c r="JQ56" s="180" t="str">
        <f>IFERROR(INDEX(Results!P:P,MATCH($JO56,Results!$B:$B,0),1),"")</f>
        <v/>
      </c>
      <c r="JR56" s="182" t="str">
        <f>IFERROR(INDEX(Results!Q:Q,MATCH($JO56,Results!$B:$B,0),1),"")</f>
        <v/>
      </c>
      <c r="JS56" s="183"/>
      <c r="JT56" s="186" t="str">
        <f>IFERROR(INDEX(Results!S:S,MATCH($JO56,Results!$B:$B,0),1),"")</f>
        <v/>
      </c>
      <c r="JU56" s="118"/>
      <c r="JV56" s="119"/>
      <c r="JW56" s="119"/>
      <c r="JX56" s="119"/>
      <c r="JY56" s="119"/>
      <c r="JZ56" s="119"/>
      <c r="KA56" s="119"/>
      <c r="KB56" s="119"/>
      <c r="KC56" s="119"/>
      <c r="KD56" s="119"/>
      <c r="KE56" s="119"/>
      <c r="KF56" s="119"/>
      <c r="KG56" s="119"/>
      <c r="KH56" s="119"/>
      <c r="KI56" s="119"/>
      <c r="KJ56" s="119"/>
      <c r="KK56" s="119"/>
      <c r="KL56" s="119"/>
      <c r="KM56" s="120"/>
      <c r="KN56" s="121"/>
      <c r="KO56" s="122"/>
      <c r="KP56" s="123"/>
      <c r="KQ56" s="124"/>
      <c r="KR56" s="178"/>
      <c r="KS56" s="178" t="str">
        <f>IFERROR(IF(INDEX(Results!O:O,MATCH($JO56,Results!$B:$B,0),1)=0,"",INDEX(Results!O:O,MATCH($JO56,Results!$B:$B,0),1)),"")</f>
        <v/>
      </c>
      <c r="KU56">
        <f>KU53</f>
        <v>10</v>
      </c>
      <c r="KV56">
        <f>KV53+1</f>
        <v>16</v>
      </c>
      <c r="KW56" t="str">
        <f t="shared" ref="KW56" si="163">KU56&amp;KV56</f>
        <v>1016</v>
      </c>
      <c r="KY56" s="180" t="str">
        <f>IFERROR(INDEX(Results!P:P,MATCH($KW56,Results!$B:$B,0),1),"")</f>
        <v/>
      </c>
      <c r="KZ56" s="182" t="str">
        <f>IFERROR(INDEX(Results!Q:Q,MATCH($KW56,Results!$B:$B,0),1),"")</f>
        <v/>
      </c>
      <c r="LA56" s="183"/>
      <c r="LB56" s="186" t="str">
        <f>IFERROR(INDEX(Results!S:S,MATCH($KW56,Results!$B:$B,0),1),"")</f>
        <v/>
      </c>
      <c r="LC56" s="118"/>
      <c r="LD56" s="119"/>
      <c r="LE56" s="119"/>
      <c r="LF56" s="119"/>
      <c r="LG56" s="119"/>
      <c r="LH56" s="119"/>
      <c r="LI56" s="119"/>
      <c r="LJ56" s="119"/>
      <c r="LK56" s="119"/>
      <c r="LL56" s="119"/>
      <c r="LM56" s="119"/>
      <c r="LN56" s="119"/>
      <c r="LO56" s="119"/>
      <c r="LP56" s="119"/>
      <c r="LQ56" s="119"/>
      <c r="LR56" s="119"/>
      <c r="LS56" s="119"/>
      <c r="LT56" s="119"/>
      <c r="LU56" s="120"/>
      <c r="LV56" s="121"/>
      <c r="LW56" s="122"/>
      <c r="LX56" s="123"/>
      <c r="LY56" s="124"/>
      <c r="LZ56" s="178"/>
      <c r="MA56" s="178" t="str">
        <f>IFERROR(IF(INDEX(Results!O:O,MATCH($KW56,Results!$B:$B,0),1)=0,"",INDEX(Results!O:O,MATCH($KW56,Results!$B:$B,0),1)),"")</f>
        <v/>
      </c>
      <c r="MC56">
        <f>MC53</f>
        <v>11</v>
      </c>
      <c r="MD56">
        <f>MD53+1</f>
        <v>16</v>
      </c>
      <c r="ME56" t="str">
        <f t="shared" ref="ME56" si="164">MC56&amp;MD56</f>
        <v>1116</v>
      </c>
      <c r="MG56" s="180" t="str">
        <f>IFERROR(INDEX(Results!P:P,MATCH($ME56,Results!$B:$B,0),1),"")</f>
        <v/>
      </c>
      <c r="MH56" s="182" t="str">
        <f>IFERROR(INDEX(Results!Q:Q,MATCH($ME56,Results!$B:$B,0),1),"")</f>
        <v/>
      </c>
      <c r="MI56" s="183"/>
      <c r="MJ56" s="186" t="str">
        <f>IFERROR(INDEX(Results!S:S,MATCH($ME56,Results!$B:$B,0),1),"")</f>
        <v/>
      </c>
      <c r="MK56" s="118"/>
      <c r="ML56" s="119"/>
      <c r="MM56" s="119"/>
      <c r="MN56" s="119"/>
      <c r="MO56" s="119"/>
      <c r="MP56" s="119"/>
      <c r="MQ56" s="119"/>
      <c r="MR56" s="119"/>
      <c r="MS56" s="119"/>
      <c r="MT56" s="119"/>
      <c r="MU56" s="119"/>
      <c r="MV56" s="119"/>
      <c r="MW56" s="119"/>
      <c r="MX56" s="119"/>
      <c r="MY56" s="119"/>
      <c r="MZ56" s="119"/>
      <c r="NA56" s="119"/>
      <c r="NB56" s="119"/>
      <c r="NC56" s="120"/>
      <c r="ND56" s="121"/>
      <c r="NE56" s="122"/>
      <c r="NF56" s="123"/>
      <c r="NG56" s="124"/>
      <c r="NH56" s="178"/>
      <c r="NI56" s="178" t="str">
        <f>IFERROR(IF(INDEX(Results!O:O,MATCH($ME56,Results!$B:$B,0),1)=0,"",INDEX(Results!O:O,MATCH($ME56,Results!$B:$B,0),1)),"")</f>
        <v/>
      </c>
      <c r="NK56">
        <f>NK53</f>
        <v>12</v>
      </c>
      <c r="NL56">
        <f>NL53+1</f>
        <v>16</v>
      </c>
      <c r="NM56" t="str">
        <f t="shared" ref="NM56" si="165">NK56&amp;NL56</f>
        <v>1216</v>
      </c>
      <c r="NO56" s="180" t="str">
        <f>IFERROR(INDEX(Results!P:P,MATCH($NM56,Results!$B:$B,0),1),"")</f>
        <v/>
      </c>
      <c r="NP56" s="182" t="str">
        <f>IFERROR(INDEX(Results!Q:Q,MATCH($NM56,Results!$B:$B,0),1),"")</f>
        <v/>
      </c>
      <c r="NQ56" s="183"/>
      <c r="NR56" s="186" t="str">
        <f>IFERROR(INDEX(Results!S:S,MATCH($NM56,Results!$B:$B,0),1),"")</f>
        <v/>
      </c>
      <c r="NS56" s="118"/>
      <c r="NT56" s="119"/>
      <c r="NU56" s="119"/>
      <c r="NV56" s="119"/>
      <c r="NW56" s="119"/>
      <c r="NX56" s="119"/>
      <c r="NY56" s="119"/>
      <c r="NZ56" s="119"/>
      <c r="OA56" s="119"/>
      <c r="OB56" s="119"/>
      <c r="OC56" s="119"/>
      <c r="OD56" s="119"/>
      <c r="OE56" s="119"/>
      <c r="OF56" s="119"/>
      <c r="OG56" s="119"/>
      <c r="OH56" s="119"/>
      <c r="OI56" s="119"/>
      <c r="OJ56" s="119"/>
      <c r="OK56" s="120"/>
      <c r="OL56" s="121"/>
      <c r="OM56" s="122"/>
      <c r="ON56" s="123"/>
      <c r="OO56" s="124"/>
      <c r="OP56" s="178"/>
      <c r="OQ56" s="178" t="str">
        <f>IFERROR(IF(INDEX(Results!O:O,MATCH($NM56,Results!$B:$B,0),1)=0,"",INDEX(Results!O:O,MATCH($NM56,Results!$B:$B,0),1)),"")</f>
        <v/>
      </c>
    </row>
    <row r="57" spans="1:407" ht="22.5" customHeight="1" x14ac:dyDescent="0.25">
      <c r="E57" s="213"/>
      <c r="F57" s="214"/>
      <c r="G57" s="215"/>
      <c r="H57" s="216"/>
      <c r="I57" s="118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20"/>
      <c r="AB57" s="121"/>
      <c r="AC57" s="122"/>
      <c r="AD57" s="123"/>
      <c r="AE57" s="124"/>
      <c r="AF57" s="212"/>
      <c r="AG57" s="212"/>
      <c r="AM57" s="213"/>
      <c r="AN57" s="214"/>
      <c r="AO57" s="215"/>
      <c r="AP57" s="216"/>
      <c r="AQ57" s="118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20"/>
      <c r="BJ57" s="121"/>
      <c r="BK57" s="122"/>
      <c r="BL57" s="123"/>
      <c r="BM57" s="124"/>
      <c r="BN57" s="212"/>
      <c r="BO57" s="212"/>
      <c r="BU57" s="213"/>
      <c r="BV57" s="214"/>
      <c r="BW57" s="215"/>
      <c r="BX57" s="216"/>
      <c r="BY57" s="118"/>
      <c r="BZ57" s="119"/>
      <c r="CA57" s="119"/>
      <c r="CB57" s="119"/>
      <c r="CC57" s="119"/>
      <c r="CD57" s="119"/>
      <c r="CE57" s="119"/>
      <c r="CF57" s="119"/>
      <c r="CG57" s="119"/>
      <c r="CH57" s="119"/>
      <c r="CI57" s="119"/>
      <c r="CJ57" s="119"/>
      <c r="CK57" s="119"/>
      <c r="CL57" s="119"/>
      <c r="CM57" s="119"/>
      <c r="CN57" s="119"/>
      <c r="CO57" s="119"/>
      <c r="CP57" s="119"/>
      <c r="CQ57" s="120"/>
      <c r="CR57" s="121"/>
      <c r="CS57" s="122"/>
      <c r="CT57" s="123"/>
      <c r="CU57" s="124"/>
      <c r="CV57" s="212"/>
      <c r="CW57" s="212"/>
      <c r="DC57" s="213"/>
      <c r="DD57" s="214"/>
      <c r="DE57" s="215"/>
      <c r="DF57" s="216"/>
      <c r="DG57" s="118"/>
      <c r="DH57" s="119"/>
      <c r="DI57" s="119"/>
      <c r="DJ57" s="119"/>
      <c r="DK57" s="119"/>
      <c r="DL57" s="119"/>
      <c r="DM57" s="119"/>
      <c r="DN57" s="119"/>
      <c r="DO57" s="119"/>
      <c r="DP57" s="119"/>
      <c r="DQ57" s="119"/>
      <c r="DR57" s="119"/>
      <c r="DS57" s="119"/>
      <c r="DT57" s="119"/>
      <c r="DU57" s="119"/>
      <c r="DV57" s="119"/>
      <c r="DW57" s="119"/>
      <c r="DX57" s="119"/>
      <c r="DY57" s="120"/>
      <c r="DZ57" s="121"/>
      <c r="EA57" s="122"/>
      <c r="EB57" s="123"/>
      <c r="EC57" s="124"/>
      <c r="ED57" s="212"/>
      <c r="EE57" s="212"/>
      <c r="EK57" s="213"/>
      <c r="EL57" s="214"/>
      <c r="EM57" s="215"/>
      <c r="EN57" s="216"/>
      <c r="EO57" s="118"/>
      <c r="EP57" s="119"/>
      <c r="EQ57" s="119"/>
      <c r="ER57" s="119"/>
      <c r="ES57" s="119"/>
      <c r="ET57" s="119"/>
      <c r="EU57" s="119"/>
      <c r="EV57" s="119"/>
      <c r="EW57" s="119"/>
      <c r="EX57" s="119"/>
      <c r="EY57" s="119"/>
      <c r="EZ57" s="119"/>
      <c r="FA57" s="119"/>
      <c r="FB57" s="119"/>
      <c r="FC57" s="119"/>
      <c r="FD57" s="119"/>
      <c r="FE57" s="119"/>
      <c r="FF57" s="119"/>
      <c r="FG57" s="120"/>
      <c r="FH57" s="121"/>
      <c r="FI57" s="122"/>
      <c r="FJ57" s="123"/>
      <c r="FK57" s="124"/>
      <c r="FL57" s="212"/>
      <c r="FM57" s="212"/>
      <c r="FS57" s="213"/>
      <c r="FT57" s="214"/>
      <c r="FU57" s="215"/>
      <c r="FV57" s="216"/>
      <c r="FW57" s="118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20"/>
      <c r="GP57" s="121"/>
      <c r="GQ57" s="122"/>
      <c r="GR57" s="123"/>
      <c r="GS57" s="124"/>
      <c r="GT57" s="212"/>
      <c r="GU57" s="212"/>
      <c r="HA57" s="213"/>
      <c r="HB57" s="214"/>
      <c r="HC57" s="215"/>
      <c r="HD57" s="216"/>
      <c r="HE57" s="118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20"/>
      <c r="HX57" s="121"/>
      <c r="HY57" s="122"/>
      <c r="HZ57" s="123"/>
      <c r="IA57" s="124"/>
      <c r="IB57" s="212"/>
      <c r="IC57" s="212"/>
      <c r="II57" s="213"/>
      <c r="IJ57" s="214"/>
      <c r="IK57" s="215"/>
      <c r="IL57" s="216"/>
      <c r="IM57" s="118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20"/>
      <c r="JF57" s="121"/>
      <c r="JG57" s="122"/>
      <c r="JH57" s="123"/>
      <c r="JI57" s="124"/>
      <c r="JJ57" s="212"/>
      <c r="JK57" s="212"/>
      <c r="JQ57" s="213"/>
      <c r="JR57" s="214"/>
      <c r="JS57" s="215"/>
      <c r="JT57" s="216"/>
      <c r="JU57" s="118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20"/>
      <c r="KN57" s="121"/>
      <c r="KO57" s="122"/>
      <c r="KP57" s="123"/>
      <c r="KQ57" s="124"/>
      <c r="KR57" s="212"/>
      <c r="KS57" s="212"/>
      <c r="KY57" s="213"/>
      <c r="KZ57" s="214"/>
      <c r="LA57" s="215"/>
      <c r="LB57" s="216"/>
      <c r="LC57" s="118"/>
      <c r="LD57" s="119"/>
      <c r="LE57" s="119"/>
      <c r="LF57" s="119"/>
      <c r="LG57" s="119"/>
      <c r="LH57" s="119"/>
      <c r="LI57" s="119"/>
      <c r="LJ57" s="119"/>
      <c r="LK57" s="119"/>
      <c r="LL57" s="119"/>
      <c r="LM57" s="119"/>
      <c r="LN57" s="119"/>
      <c r="LO57" s="119"/>
      <c r="LP57" s="119"/>
      <c r="LQ57" s="119"/>
      <c r="LR57" s="119"/>
      <c r="LS57" s="119"/>
      <c r="LT57" s="119"/>
      <c r="LU57" s="120"/>
      <c r="LV57" s="121"/>
      <c r="LW57" s="122"/>
      <c r="LX57" s="123"/>
      <c r="LY57" s="124"/>
      <c r="LZ57" s="212"/>
      <c r="MA57" s="212"/>
      <c r="MG57" s="213"/>
      <c r="MH57" s="214"/>
      <c r="MI57" s="215"/>
      <c r="MJ57" s="216"/>
      <c r="MK57" s="118"/>
      <c r="ML57" s="119"/>
      <c r="MM57" s="119"/>
      <c r="MN57" s="119"/>
      <c r="MO57" s="119"/>
      <c r="MP57" s="119"/>
      <c r="MQ57" s="119"/>
      <c r="MR57" s="119"/>
      <c r="MS57" s="119"/>
      <c r="MT57" s="119"/>
      <c r="MU57" s="119"/>
      <c r="MV57" s="119"/>
      <c r="MW57" s="119"/>
      <c r="MX57" s="119"/>
      <c r="MY57" s="119"/>
      <c r="MZ57" s="119"/>
      <c r="NA57" s="119"/>
      <c r="NB57" s="119"/>
      <c r="NC57" s="120"/>
      <c r="ND57" s="121"/>
      <c r="NE57" s="122"/>
      <c r="NF57" s="123"/>
      <c r="NG57" s="124"/>
      <c r="NH57" s="212"/>
      <c r="NI57" s="212"/>
      <c r="NO57" s="213"/>
      <c r="NP57" s="214"/>
      <c r="NQ57" s="215"/>
      <c r="NR57" s="216"/>
      <c r="NS57" s="118"/>
      <c r="NT57" s="119"/>
      <c r="NU57" s="119"/>
      <c r="NV57" s="119"/>
      <c r="NW57" s="119"/>
      <c r="NX57" s="119"/>
      <c r="NY57" s="119"/>
      <c r="NZ57" s="119"/>
      <c r="OA57" s="119"/>
      <c r="OB57" s="119"/>
      <c r="OC57" s="119"/>
      <c r="OD57" s="119"/>
      <c r="OE57" s="119"/>
      <c r="OF57" s="119"/>
      <c r="OG57" s="119"/>
      <c r="OH57" s="119"/>
      <c r="OI57" s="119"/>
      <c r="OJ57" s="119"/>
      <c r="OK57" s="120"/>
      <c r="OL57" s="121"/>
      <c r="OM57" s="122"/>
      <c r="ON57" s="123"/>
      <c r="OO57" s="124"/>
      <c r="OP57" s="212"/>
      <c r="OQ57" s="212"/>
    </row>
    <row r="58" spans="1:407" ht="22.5" customHeight="1" x14ac:dyDescent="0.25">
      <c r="E58" s="181"/>
      <c r="F58" s="184"/>
      <c r="G58" s="185"/>
      <c r="H58" s="187"/>
      <c r="I58" s="118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20"/>
      <c r="AB58" s="121"/>
      <c r="AC58" s="122"/>
      <c r="AD58" s="123"/>
      <c r="AE58" s="124"/>
      <c r="AF58" s="179"/>
      <c r="AG58" s="179"/>
      <c r="AM58" s="181"/>
      <c r="AN58" s="184"/>
      <c r="AO58" s="185"/>
      <c r="AP58" s="187"/>
      <c r="AQ58" s="118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20"/>
      <c r="BJ58" s="121"/>
      <c r="BK58" s="122"/>
      <c r="BL58" s="123"/>
      <c r="BM58" s="124"/>
      <c r="BN58" s="179"/>
      <c r="BO58" s="179"/>
      <c r="BU58" s="181" t="str">
        <f>IFERROR(INDEX(Results!P:P,MATCH($BS58,Results!$A:$A,0),1),"")</f>
        <v/>
      </c>
      <c r="BV58" s="184" t="str">
        <f>IFERROR(INDEX(Results!Q:Q,MATCH($BS58,Results!$A:$A,0),1),"")</f>
        <v/>
      </c>
      <c r="BW58" s="185"/>
      <c r="BX58" s="187" t="str">
        <f>IFERROR(INDEX(Results!S:S,MATCH($BS58,Results!$A:$A,0),1),"")</f>
        <v/>
      </c>
      <c r="BY58" s="118"/>
      <c r="BZ58" s="119"/>
      <c r="CA58" s="119"/>
      <c r="CB58" s="119"/>
      <c r="CC58" s="119"/>
      <c r="CD58" s="119"/>
      <c r="CE58" s="119"/>
      <c r="CF58" s="119"/>
      <c r="CG58" s="119"/>
      <c r="CH58" s="119"/>
      <c r="CI58" s="119"/>
      <c r="CJ58" s="119"/>
      <c r="CK58" s="119"/>
      <c r="CL58" s="119"/>
      <c r="CM58" s="119"/>
      <c r="CN58" s="119"/>
      <c r="CO58" s="119"/>
      <c r="CP58" s="119"/>
      <c r="CQ58" s="120"/>
      <c r="CR58" s="121"/>
      <c r="CS58" s="122"/>
      <c r="CT58" s="123"/>
      <c r="CU58" s="124"/>
      <c r="CV58" s="179"/>
      <c r="CW58" s="179" t="str">
        <f>IFERROR(IF(INDEX(Results!O:O,MATCH($BS58,Results!$A:$A,0),1)=0,"",INDEX(Results!O:O,MATCH($BS58,Results!$A:$A,0),1)),"")</f>
        <v/>
      </c>
      <c r="DC58" s="181" t="str">
        <f>IFERROR(INDEX(Results!P:P,MATCH($DA58,Results!$A:$A,0),1),"")</f>
        <v/>
      </c>
      <c r="DD58" s="184" t="str">
        <f>IFERROR(INDEX(Results!Q:Q,MATCH($DA58,Results!$A:$A,0),1),"")</f>
        <v/>
      </c>
      <c r="DE58" s="185"/>
      <c r="DF58" s="187" t="str">
        <f>IFERROR(INDEX(Results!S:S,MATCH($DA58,Results!$A:$A,0),1),"")</f>
        <v/>
      </c>
      <c r="DG58" s="118"/>
      <c r="DH58" s="119"/>
      <c r="DI58" s="119"/>
      <c r="DJ58" s="119"/>
      <c r="DK58" s="119"/>
      <c r="DL58" s="119"/>
      <c r="DM58" s="119"/>
      <c r="DN58" s="119"/>
      <c r="DO58" s="119"/>
      <c r="DP58" s="119"/>
      <c r="DQ58" s="119"/>
      <c r="DR58" s="119"/>
      <c r="DS58" s="119"/>
      <c r="DT58" s="119"/>
      <c r="DU58" s="119"/>
      <c r="DV58" s="119"/>
      <c r="DW58" s="119"/>
      <c r="DX58" s="119"/>
      <c r="DY58" s="120"/>
      <c r="DZ58" s="121"/>
      <c r="EA58" s="122"/>
      <c r="EB58" s="123"/>
      <c r="EC58" s="124"/>
      <c r="ED58" s="179"/>
      <c r="EE58" s="179" t="str">
        <f>IFERROR(IF(INDEX(Results!O:O,MATCH($DA58,Results!$A:$A,0),1)=0,"",INDEX(Results!O:O,MATCH($DA58,Results!$A:$A,0),1)),"")</f>
        <v/>
      </c>
      <c r="EK58" s="181" t="str">
        <f>IFERROR(INDEX(Results!P:P,MATCH($EI58,Results!$A:$A,0),1),"")</f>
        <v/>
      </c>
      <c r="EL58" s="184" t="str">
        <f>IFERROR(INDEX(Results!Q:Q,MATCH($EI58,Results!$A:$A,0),1),"")</f>
        <v/>
      </c>
      <c r="EM58" s="185"/>
      <c r="EN58" s="187" t="str">
        <f>IFERROR(INDEX(Results!S:S,MATCH($EI58,Results!$A:$A,0),1),"")</f>
        <v/>
      </c>
      <c r="EO58" s="118"/>
      <c r="EP58" s="119"/>
      <c r="EQ58" s="119"/>
      <c r="ER58" s="119"/>
      <c r="ES58" s="119"/>
      <c r="ET58" s="119"/>
      <c r="EU58" s="119"/>
      <c r="EV58" s="119"/>
      <c r="EW58" s="119"/>
      <c r="EX58" s="119"/>
      <c r="EY58" s="119"/>
      <c r="EZ58" s="119"/>
      <c r="FA58" s="119"/>
      <c r="FB58" s="119"/>
      <c r="FC58" s="119"/>
      <c r="FD58" s="119"/>
      <c r="FE58" s="119"/>
      <c r="FF58" s="119"/>
      <c r="FG58" s="120"/>
      <c r="FH58" s="121"/>
      <c r="FI58" s="122"/>
      <c r="FJ58" s="123"/>
      <c r="FK58" s="124"/>
      <c r="FL58" s="179"/>
      <c r="FM58" s="179" t="str">
        <f>IFERROR(IF(INDEX(Results!O:O,MATCH($EI58,Results!$A:$A,0),1)=0,"",INDEX(Results!O:O,MATCH($EI58,Results!$A:$A,0),1)),"")</f>
        <v/>
      </c>
      <c r="FS58" s="181" t="str">
        <f>IFERROR(INDEX(Results!P:P,MATCH($FQ58,Results!$A:$A,0),1),"")</f>
        <v/>
      </c>
      <c r="FT58" s="184" t="str">
        <f>IFERROR(INDEX(Results!Q:Q,MATCH($FQ58,Results!$A:$A,0),1),"")</f>
        <v/>
      </c>
      <c r="FU58" s="185"/>
      <c r="FV58" s="187" t="str">
        <f>IFERROR(INDEX(Results!S:S,MATCH($FQ58,Results!$A:$A,0),1),"")</f>
        <v/>
      </c>
      <c r="FW58" s="118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20"/>
      <c r="GP58" s="121"/>
      <c r="GQ58" s="122"/>
      <c r="GR58" s="123"/>
      <c r="GS58" s="124"/>
      <c r="GT58" s="179"/>
      <c r="GU58" s="179" t="str">
        <f>IFERROR(IF(INDEX(Results!O:O,MATCH($FQ58,Results!$A:$A,0),1)=0,"",INDEX(Results!O:O,MATCH($FQ58,Results!$A:$A,0),1)),"")</f>
        <v/>
      </c>
      <c r="HA58" s="181" t="str">
        <f>IFERROR(INDEX(Results!P:P,MATCH($GY58,Results!$A:$A,0),1),"")</f>
        <v/>
      </c>
      <c r="HB58" s="184" t="str">
        <f>IFERROR(INDEX(Results!Q:Q,MATCH($GY58,Results!$A:$A,0),1),"")</f>
        <v/>
      </c>
      <c r="HC58" s="185"/>
      <c r="HD58" s="187" t="str">
        <f>IFERROR(INDEX(Results!S:S,MATCH($GY58,Results!$A:$A,0),1),"")</f>
        <v/>
      </c>
      <c r="HE58" s="118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20"/>
      <c r="HX58" s="121"/>
      <c r="HY58" s="122"/>
      <c r="HZ58" s="123"/>
      <c r="IA58" s="124"/>
      <c r="IB58" s="179"/>
      <c r="IC58" s="179" t="str">
        <f>IFERROR(IF(INDEX(Results!O:O,MATCH($GY58,Results!$A:$A,0),1)=0,"",INDEX(Results!O:O,MATCH($GY58,Results!$A:$A,0),1)),"")</f>
        <v/>
      </c>
      <c r="II58" s="181" t="str">
        <f>IFERROR(INDEX(Results!P:P,MATCH($IG58,Results!$A:$A,0),1),"")</f>
        <v/>
      </c>
      <c r="IJ58" s="184" t="str">
        <f>IFERROR(INDEX(Results!Q:Q,MATCH($IG58,Results!$A:$A,0),1),"")</f>
        <v/>
      </c>
      <c r="IK58" s="185"/>
      <c r="IL58" s="187" t="str">
        <f>IFERROR(INDEX(Results!S:S,MATCH($IG58,Results!$A:$A,0),1),"")</f>
        <v/>
      </c>
      <c r="IM58" s="118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20"/>
      <c r="JF58" s="121"/>
      <c r="JG58" s="122"/>
      <c r="JH58" s="123"/>
      <c r="JI58" s="124"/>
      <c r="JJ58" s="179"/>
      <c r="JK58" s="179" t="str">
        <f>IFERROR(IF(INDEX(Results!O:O,MATCH($IG58,Results!$A:$A,0),1)=0,"",INDEX(Results!O:O,MATCH($IG58,Results!$A:$A,0),1)),"")</f>
        <v/>
      </c>
      <c r="JQ58" s="181" t="str">
        <f>IFERROR(INDEX(Results!P:P,MATCH($JO58,Results!$A:$A,0),1),"")</f>
        <v/>
      </c>
      <c r="JR58" s="184" t="str">
        <f>IFERROR(INDEX(Results!Q:Q,MATCH($JO58,Results!$A:$A,0),1),"")</f>
        <v/>
      </c>
      <c r="JS58" s="185"/>
      <c r="JT58" s="187" t="str">
        <f>IFERROR(INDEX(Results!S:S,MATCH($JO58,Results!$A:$A,0),1),"")</f>
        <v/>
      </c>
      <c r="JU58" s="118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20"/>
      <c r="KN58" s="121"/>
      <c r="KO58" s="122"/>
      <c r="KP58" s="123"/>
      <c r="KQ58" s="124"/>
      <c r="KR58" s="179"/>
      <c r="KS58" s="179" t="str">
        <f>IFERROR(IF(INDEX(Results!O:O,MATCH($JO58,Results!$A:$A,0),1)=0,"",INDEX(Results!O:O,MATCH($JO58,Results!$A:$A,0),1)),"")</f>
        <v/>
      </c>
      <c r="KY58" s="181" t="str">
        <f>IFERROR(INDEX(Results!P:P,MATCH($KW58,Results!$A:$A,0),1),"")</f>
        <v/>
      </c>
      <c r="KZ58" s="184" t="str">
        <f>IFERROR(INDEX(Results!Q:Q,MATCH($KW58,Results!$A:$A,0),1),"")</f>
        <v/>
      </c>
      <c r="LA58" s="185"/>
      <c r="LB58" s="187" t="str">
        <f>IFERROR(INDEX(Results!S:S,MATCH($KW58,Results!$A:$A,0),1),"")</f>
        <v/>
      </c>
      <c r="LC58" s="118"/>
      <c r="LD58" s="119"/>
      <c r="LE58" s="119"/>
      <c r="LF58" s="119"/>
      <c r="LG58" s="119"/>
      <c r="LH58" s="119"/>
      <c r="LI58" s="119"/>
      <c r="LJ58" s="119"/>
      <c r="LK58" s="119"/>
      <c r="LL58" s="119"/>
      <c r="LM58" s="119"/>
      <c r="LN58" s="119"/>
      <c r="LO58" s="119"/>
      <c r="LP58" s="119"/>
      <c r="LQ58" s="119"/>
      <c r="LR58" s="119"/>
      <c r="LS58" s="119"/>
      <c r="LT58" s="119"/>
      <c r="LU58" s="120"/>
      <c r="LV58" s="121"/>
      <c r="LW58" s="122"/>
      <c r="LX58" s="123"/>
      <c r="LY58" s="124"/>
      <c r="LZ58" s="179"/>
      <c r="MA58" s="179" t="str">
        <f>IFERROR(IF(INDEX(Results!O:O,MATCH($KW58,Results!$A:$A,0),1)=0,"",INDEX(Results!O:O,MATCH($KW58,Results!$A:$A,0),1)),"")</f>
        <v/>
      </c>
      <c r="MG58" s="181" t="str">
        <f>IFERROR(INDEX(Results!P:P,MATCH($ME58,Results!$A:$A,0),1),"")</f>
        <v/>
      </c>
      <c r="MH58" s="184" t="str">
        <f>IFERROR(INDEX(Results!Q:Q,MATCH($ME58,Results!$A:$A,0),1),"")</f>
        <v/>
      </c>
      <c r="MI58" s="185"/>
      <c r="MJ58" s="187" t="str">
        <f>IFERROR(INDEX(Results!S:S,MATCH($ME58,Results!$A:$A,0),1),"")</f>
        <v/>
      </c>
      <c r="MK58" s="118"/>
      <c r="ML58" s="119"/>
      <c r="MM58" s="119"/>
      <c r="MN58" s="119"/>
      <c r="MO58" s="119"/>
      <c r="MP58" s="119"/>
      <c r="MQ58" s="119"/>
      <c r="MR58" s="119"/>
      <c r="MS58" s="119"/>
      <c r="MT58" s="119"/>
      <c r="MU58" s="119"/>
      <c r="MV58" s="119"/>
      <c r="MW58" s="119"/>
      <c r="MX58" s="119"/>
      <c r="MY58" s="119"/>
      <c r="MZ58" s="119"/>
      <c r="NA58" s="119"/>
      <c r="NB58" s="119"/>
      <c r="NC58" s="120"/>
      <c r="ND58" s="121"/>
      <c r="NE58" s="122"/>
      <c r="NF58" s="123"/>
      <c r="NG58" s="124"/>
      <c r="NH58" s="179"/>
      <c r="NI58" s="179" t="str">
        <f>IFERROR(IF(INDEX(Results!O:O,MATCH($ME58,Results!$A:$A,0),1)=0,"",INDEX(Results!O:O,MATCH($ME58,Results!$A:$A,0),1)),"")</f>
        <v/>
      </c>
      <c r="NO58" s="181" t="str">
        <f>IFERROR(INDEX(Results!P:P,MATCH($NM58,Results!$A:$A,0),1),"")</f>
        <v/>
      </c>
      <c r="NP58" s="184" t="str">
        <f>IFERROR(INDEX(Results!Q:Q,MATCH($NM58,Results!$A:$A,0),1),"")</f>
        <v/>
      </c>
      <c r="NQ58" s="185"/>
      <c r="NR58" s="187" t="str">
        <f>IFERROR(INDEX(Results!S:S,MATCH($NM58,Results!$A:$A,0),1),"")</f>
        <v/>
      </c>
      <c r="NS58" s="118"/>
      <c r="NT58" s="119"/>
      <c r="NU58" s="119"/>
      <c r="NV58" s="119"/>
      <c r="NW58" s="119"/>
      <c r="NX58" s="119"/>
      <c r="NY58" s="119"/>
      <c r="NZ58" s="119"/>
      <c r="OA58" s="119"/>
      <c r="OB58" s="119"/>
      <c r="OC58" s="119"/>
      <c r="OD58" s="119"/>
      <c r="OE58" s="119"/>
      <c r="OF58" s="119"/>
      <c r="OG58" s="119"/>
      <c r="OH58" s="119"/>
      <c r="OI58" s="119"/>
      <c r="OJ58" s="119"/>
      <c r="OK58" s="120"/>
      <c r="OL58" s="121"/>
      <c r="OM58" s="122"/>
      <c r="ON58" s="123"/>
      <c r="OO58" s="124"/>
      <c r="OP58" s="179"/>
      <c r="OQ58" s="179" t="str">
        <f>IFERROR(IF(INDEX(Results!O:O,MATCH($NM58,Results!$A:$A,0),1)=0,"",INDEX(Results!O:O,MATCH($NM58,Results!$A:$A,0),1)),"")</f>
        <v/>
      </c>
    </row>
    <row r="59" spans="1:407" ht="22.5" customHeight="1" x14ac:dyDescent="0.25">
      <c r="A59">
        <f>A56</f>
        <v>0</v>
      </c>
      <c r="B59">
        <f>B56+1</f>
        <v>1</v>
      </c>
      <c r="C59" t="str">
        <f t="shared" ref="C59" si="166">A59&amp;B59</f>
        <v>01</v>
      </c>
      <c r="E59" s="180" t="str">
        <f>IFERROR(INDEX(Results!P:P,MATCH($C59,Results!$B:$B,0),1),"")</f>
        <v/>
      </c>
      <c r="F59" s="182" t="str">
        <f>IFERROR(INDEX(Results!Q:Q,MATCH($C59,Results!$B:$B,0),1),"")</f>
        <v/>
      </c>
      <c r="G59" s="183"/>
      <c r="H59" s="186" t="str">
        <f>IFERROR(INDEX(Results!S:S,MATCH($C59,Results!$B:$B,0),1),"")</f>
        <v/>
      </c>
      <c r="I59" s="118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20"/>
      <c r="AB59" s="121"/>
      <c r="AC59" s="122"/>
      <c r="AD59" s="123"/>
      <c r="AE59" s="124"/>
      <c r="AF59" s="178"/>
      <c r="AG59" s="178" t="str">
        <f>IFERROR(IF(INDEX(Results!O:O,MATCH($C59,Results!$B:$B,0),1)=0,"",INDEX(Results!O:O,MATCH($C59,Results!$B:$B,0),1)),"")</f>
        <v/>
      </c>
      <c r="AI59">
        <f>AI56</f>
        <v>2</v>
      </c>
      <c r="AJ59">
        <f>AJ56+1</f>
        <v>17</v>
      </c>
      <c r="AK59" t="str">
        <f t="shared" ref="AK59" si="167">AI59&amp;AJ59</f>
        <v>217</v>
      </c>
      <c r="AM59" s="180" t="str">
        <f>IFERROR(INDEX(Results!P:P,MATCH($AK59,Results!$B:$B,0),1),"")</f>
        <v/>
      </c>
      <c r="AN59" s="182" t="str">
        <f>IFERROR(INDEX(Results!Q:Q,MATCH($AK59,Results!$B:$B,0),1),"")</f>
        <v/>
      </c>
      <c r="AO59" s="183"/>
      <c r="AP59" s="186" t="str">
        <f>IFERROR(INDEX(Results!S:S,MATCH($AK59,Results!$B:$B,0),1),"")</f>
        <v/>
      </c>
      <c r="AQ59" s="118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20"/>
      <c r="BJ59" s="121"/>
      <c r="BK59" s="122"/>
      <c r="BL59" s="123"/>
      <c r="BM59" s="124"/>
      <c r="BN59" s="178"/>
      <c r="BO59" s="178" t="str">
        <f>IFERROR(IF(INDEX(Results!O:O,MATCH($AK59,Results!$B:$B,0),1)=0,"",INDEX(Results!O:O,MATCH($AK59,Results!$B:$B,0),1)),"")</f>
        <v/>
      </c>
      <c r="BQ59">
        <f>BQ56</f>
        <v>3</v>
      </c>
      <c r="BR59">
        <f>BR56+1</f>
        <v>17</v>
      </c>
      <c r="BS59" t="str">
        <f t="shared" ref="BS59" si="168">BQ59&amp;BR59</f>
        <v>317</v>
      </c>
      <c r="BU59" s="180" t="str">
        <f>IFERROR(INDEX(Results!P:P,MATCH($BS59,Results!$B:$B,0),1),"")</f>
        <v/>
      </c>
      <c r="BV59" s="182" t="str">
        <f>IFERROR(INDEX(Results!Q:Q,MATCH($BS59,Results!$B:$B,0),1),"")</f>
        <v/>
      </c>
      <c r="BW59" s="183"/>
      <c r="BX59" s="186" t="str">
        <f>IFERROR(INDEX(Results!S:S,MATCH($BS59,Results!$B:$B,0),1),"")</f>
        <v/>
      </c>
      <c r="BY59" s="118"/>
      <c r="BZ59" s="119"/>
      <c r="CA59" s="119"/>
      <c r="CB59" s="119"/>
      <c r="CC59" s="119"/>
      <c r="CD59" s="119"/>
      <c r="CE59" s="119"/>
      <c r="CF59" s="119"/>
      <c r="CG59" s="119"/>
      <c r="CH59" s="119"/>
      <c r="CI59" s="119"/>
      <c r="CJ59" s="119"/>
      <c r="CK59" s="119"/>
      <c r="CL59" s="119"/>
      <c r="CM59" s="119"/>
      <c r="CN59" s="119"/>
      <c r="CO59" s="119"/>
      <c r="CP59" s="119"/>
      <c r="CQ59" s="120"/>
      <c r="CR59" s="121"/>
      <c r="CS59" s="122"/>
      <c r="CT59" s="123"/>
      <c r="CU59" s="124"/>
      <c r="CV59" s="178"/>
      <c r="CW59" s="178" t="str">
        <f>IFERROR(IF(INDEX(Results!O:O,MATCH($BS59,Results!$B:$B,0),1)=0,"",INDEX(Results!O:O,MATCH($BS59,Results!$B:$B,0),1)),"")</f>
        <v/>
      </c>
      <c r="CY59">
        <f>CY56</f>
        <v>4</v>
      </c>
      <c r="CZ59">
        <f>CZ56+1</f>
        <v>17</v>
      </c>
      <c r="DA59" t="str">
        <f t="shared" ref="DA59" si="169">CY59&amp;CZ59</f>
        <v>417</v>
      </c>
      <c r="DC59" s="180">
        <f>IFERROR(INDEX(Results!P:P,MATCH($DA59,Results!$B:$B,0),1),"")</f>
        <v>36</v>
      </c>
      <c r="DD59" s="182" t="str">
        <f>IFERROR(INDEX(Results!Q:Q,MATCH($DA59,Results!$B:$B,0),1),"")</f>
        <v>Charlie Vines</v>
      </c>
      <c r="DE59" s="183"/>
      <c r="DF59" s="186" t="str">
        <f>IFERROR(INDEX(Results!S:S,MATCH($DA59,Results!$B:$B,0),1),"")</f>
        <v>Samford</v>
      </c>
      <c r="DG59" s="118"/>
      <c r="DH59" s="119"/>
      <c r="DI59" s="119"/>
      <c r="DJ59" s="119"/>
      <c r="DK59" s="119"/>
      <c r="DL59" s="119"/>
      <c r="DM59" s="119"/>
      <c r="DN59" s="119"/>
      <c r="DO59" s="119"/>
      <c r="DP59" s="119"/>
      <c r="DQ59" s="119"/>
      <c r="DR59" s="119"/>
      <c r="DS59" s="119"/>
      <c r="DT59" s="119"/>
      <c r="DU59" s="119"/>
      <c r="DV59" s="119"/>
      <c r="DW59" s="119"/>
      <c r="DX59" s="119"/>
      <c r="DY59" s="120"/>
      <c r="DZ59" s="121"/>
      <c r="EA59" s="122"/>
      <c r="EB59" s="123"/>
      <c r="EC59" s="124"/>
      <c r="ED59" s="178"/>
      <c r="EE59" s="178" t="str">
        <f>IFERROR(IF(INDEX(Results!O:O,MATCH($DA59,Results!$B:$B,0),1)=0,"",INDEX(Results!O:O,MATCH($DA59,Results!$B:$B,0),1)),"")</f>
        <v/>
      </c>
      <c r="EG59">
        <f>EG56</f>
        <v>5</v>
      </c>
      <c r="EH59">
        <f>EH56+1</f>
        <v>17</v>
      </c>
      <c r="EI59" t="str">
        <f t="shared" ref="EI59" si="170">EG59&amp;EH59</f>
        <v>517</v>
      </c>
      <c r="EK59" s="180">
        <f>IFERROR(INDEX(Results!P:P,MATCH($EI59,Results!$B:$B,0),1),"")</f>
        <v>39</v>
      </c>
      <c r="EL59" s="182" t="str">
        <f>IFERROR(INDEX(Results!Q:Q,MATCH($EI59,Results!$B:$B,0),1),"")</f>
        <v>Charlotte Rodgers</v>
      </c>
      <c r="EM59" s="183"/>
      <c r="EN59" s="186" t="str">
        <f>IFERROR(INDEX(Results!S:S,MATCH($EI59,Results!$B:$B,0),1),"")</f>
        <v>Karana Downs</v>
      </c>
      <c r="EO59" s="118"/>
      <c r="EP59" s="119"/>
      <c r="EQ59" s="119"/>
      <c r="ER59" s="119"/>
      <c r="ES59" s="119"/>
      <c r="ET59" s="119"/>
      <c r="EU59" s="119"/>
      <c r="EV59" s="119"/>
      <c r="EW59" s="119"/>
      <c r="EX59" s="119"/>
      <c r="EY59" s="119"/>
      <c r="EZ59" s="119"/>
      <c r="FA59" s="119"/>
      <c r="FB59" s="119"/>
      <c r="FC59" s="119"/>
      <c r="FD59" s="119"/>
      <c r="FE59" s="119"/>
      <c r="FF59" s="119"/>
      <c r="FG59" s="120"/>
      <c r="FH59" s="121"/>
      <c r="FI59" s="122"/>
      <c r="FJ59" s="123"/>
      <c r="FK59" s="124"/>
      <c r="FL59" s="178"/>
      <c r="FM59" s="178" t="str">
        <f>IFERROR(IF(INDEX(Results!O:O,MATCH($EI59,Results!$B:$B,0),1)=0,"",INDEX(Results!O:O,MATCH($EI59,Results!$B:$B,0),1)),"")</f>
        <v/>
      </c>
      <c r="FO59">
        <f>FO56</f>
        <v>6</v>
      </c>
      <c r="FP59">
        <f>FP56+1</f>
        <v>17</v>
      </c>
      <c r="FQ59" t="str">
        <f t="shared" ref="FQ59" si="171">FO59&amp;FP59</f>
        <v>617</v>
      </c>
      <c r="FS59" s="180" t="str">
        <f>IFERROR(INDEX(Results!P:P,MATCH($FQ59,Results!$B:$B,0),1),"")</f>
        <v/>
      </c>
      <c r="FT59" s="182" t="str">
        <f>IFERROR(INDEX(Results!Q:Q,MATCH($FQ59,Results!$B:$B,0),1),"")</f>
        <v/>
      </c>
      <c r="FU59" s="183"/>
      <c r="FV59" s="186" t="str">
        <f>IFERROR(INDEX(Results!S:S,MATCH($FQ59,Results!$B:$B,0),1),"")</f>
        <v/>
      </c>
      <c r="FW59" s="118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20"/>
      <c r="GP59" s="121"/>
      <c r="GQ59" s="122"/>
      <c r="GR59" s="123"/>
      <c r="GS59" s="124"/>
      <c r="GT59" s="178"/>
      <c r="GU59" s="178" t="str">
        <f>IFERROR(IF(INDEX(Results!O:O,MATCH($FQ59,Results!$B:$B,0),1)=0,"",INDEX(Results!O:O,MATCH($FQ59,Results!$B:$B,0),1)),"")</f>
        <v/>
      </c>
      <c r="GW59">
        <f>GW56</f>
        <v>7</v>
      </c>
      <c r="GX59">
        <f>GX56+1</f>
        <v>17</v>
      </c>
      <c r="GY59" t="str">
        <f t="shared" ref="GY59" si="172">GW59&amp;GX59</f>
        <v>717</v>
      </c>
      <c r="HA59" s="180" t="str">
        <f>IFERROR(INDEX(Results!P:P,MATCH($GY59,Results!$B:$B,0),1),"")</f>
        <v/>
      </c>
      <c r="HB59" s="182" t="str">
        <f>IFERROR(INDEX(Results!Q:Q,MATCH($GY59,Results!$B:$B,0),1),"")</f>
        <v/>
      </c>
      <c r="HC59" s="183"/>
      <c r="HD59" s="186" t="str">
        <f>IFERROR(INDEX(Results!S:S,MATCH($GY59,Results!$B:$B,0),1),"")</f>
        <v/>
      </c>
      <c r="HE59" s="118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20"/>
      <c r="HX59" s="121"/>
      <c r="HY59" s="122"/>
      <c r="HZ59" s="123"/>
      <c r="IA59" s="124"/>
      <c r="IB59" s="178"/>
      <c r="IC59" s="178" t="str">
        <f>IFERROR(IF(INDEX(Results!O:O,MATCH($GY59,Results!$B:$B,0),1)=0,"",INDEX(Results!O:O,MATCH($GY59,Results!$B:$B,0),1)),"")</f>
        <v/>
      </c>
      <c r="IE59">
        <f>IE56</f>
        <v>8</v>
      </c>
      <c r="IF59">
        <f>IF56+1</f>
        <v>17</v>
      </c>
      <c r="IG59" t="str">
        <f t="shared" ref="IG59" si="173">IE59&amp;IF59</f>
        <v>817</v>
      </c>
      <c r="II59" s="180" t="str">
        <f>IFERROR(INDEX(Results!P:P,MATCH($IG59,Results!$B:$B,0),1),"")</f>
        <v/>
      </c>
      <c r="IJ59" s="182" t="str">
        <f>IFERROR(INDEX(Results!Q:Q,MATCH($IG59,Results!$B:$B,0),1),"")</f>
        <v/>
      </c>
      <c r="IK59" s="183"/>
      <c r="IL59" s="186" t="str">
        <f>IFERROR(INDEX(Results!S:S,MATCH($IG59,Results!$B:$B,0),1),"")</f>
        <v/>
      </c>
      <c r="IM59" s="118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  <c r="JD59" s="119"/>
      <c r="JE59" s="120"/>
      <c r="JF59" s="121"/>
      <c r="JG59" s="122"/>
      <c r="JH59" s="123"/>
      <c r="JI59" s="124"/>
      <c r="JJ59" s="178"/>
      <c r="JK59" s="178" t="str">
        <f>IFERROR(IF(INDEX(Results!O:O,MATCH($IG59,Results!$B:$B,0),1)=0,"",INDEX(Results!O:O,MATCH($IG59,Results!$B:$B,0),1)),"")</f>
        <v/>
      </c>
      <c r="JM59">
        <f>JM56</f>
        <v>9</v>
      </c>
      <c r="JN59">
        <f>JN56+1</f>
        <v>17</v>
      </c>
      <c r="JO59" t="str">
        <f t="shared" ref="JO59" si="174">JM59&amp;JN59</f>
        <v>917</v>
      </c>
      <c r="JQ59" s="180" t="str">
        <f>IFERROR(INDEX(Results!P:P,MATCH($JO59,Results!$B:$B,0),1),"")</f>
        <v/>
      </c>
      <c r="JR59" s="182" t="str">
        <f>IFERROR(INDEX(Results!Q:Q,MATCH($JO59,Results!$B:$B,0),1),"")</f>
        <v/>
      </c>
      <c r="JS59" s="183"/>
      <c r="JT59" s="186" t="str">
        <f>IFERROR(INDEX(Results!S:S,MATCH($JO59,Results!$B:$B,0),1),"")</f>
        <v/>
      </c>
      <c r="JU59" s="118"/>
      <c r="JV59" s="119"/>
      <c r="JW59" s="119"/>
      <c r="JX59" s="119"/>
      <c r="JY59" s="119"/>
      <c r="JZ59" s="119"/>
      <c r="KA59" s="119"/>
      <c r="KB59" s="119"/>
      <c r="KC59" s="119"/>
      <c r="KD59" s="119"/>
      <c r="KE59" s="119"/>
      <c r="KF59" s="119"/>
      <c r="KG59" s="119"/>
      <c r="KH59" s="119"/>
      <c r="KI59" s="119"/>
      <c r="KJ59" s="119"/>
      <c r="KK59" s="119"/>
      <c r="KL59" s="119"/>
      <c r="KM59" s="120"/>
      <c r="KN59" s="121"/>
      <c r="KO59" s="122"/>
      <c r="KP59" s="123"/>
      <c r="KQ59" s="124"/>
      <c r="KR59" s="178"/>
      <c r="KS59" s="178" t="str">
        <f>IFERROR(IF(INDEX(Results!O:O,MATCH($JO59,Results!$B:$B,0),1)=0,"",INDEX(Results!O:O,MATCH($JO59,Results!$B:$B,0),1)),"")</f>
        <v/>
      </c>
      <c r="KU59">
        <f>KU56</f>
        <v>10</v>
      </c>
      <c r="KV59">
        <f>KV56+1</f>
        <v>17</v>
      </c>
      <c r="KW59" t="str">
        <f t="shared" ref="KW59" si="175">KU59&amp;KV59</f>
        <v>1017</v>
      </c>
      <c r="KY59" s="180" t="str">
        <f>IFERROR(INDEX(Results!P:P,MATCH($KW59,Results!$B:$B,0),1),"")</f>
        <v/>
      </c>
      <c r="KZ59" s="182" t="str">
        <f>IFERROR(INDEX(Results!Q:Q,MATCH($KW59,Results!$B:$B,0),1),"")</f>
        <v/>
      </c>
      <c r="LA59" s="183"/>
      <c r="LB59" s="186" t="str">
        <f>IFERROR(INDEX(Results!S:S,MATCH($KW59,Results!$B:$B,0),1),"")</f>
        <v/>
      </c>
      <c r="LC59" s="118"/>
      <c r="LD59" s="119"/>
      <c r="LE59" s="119"/>
      <c r="LF59" s="119"/>
      <c r="LG59" s="119"/>
      <c r="LH59" s="119"/>
      <c r="LI59" s="119"/>
      <c r="LJ59" s="119"/>
      <c r="LK59" s="119"/>
      <c r="LL59" s="119"/>
      <c r="LM59" s="119"/>
      <c r="LN59" s="119"/>
      <c r="LO59" s="119"/>
      <c r="LP59" s="119"/>
      <c r="LQ59" s="119"/>
      <c r="LR59" s="119"/>
      <c r="LS59" s="119"/>
      <c r="LT59" s="119"/>
      <c r="LU59" s="120"/>
      <c r="LV59" s="121"/>
      <c r="LW59" s="122"/>
      <c r="LX59" s="123"/>
      <c r="LY59" s="124"/>
      <c r="LZ59" s="178"/>
      <c r="MA59" s="178" t="str">
        <f>IFERROR(IF(INDEX(Results!O:O,MATCH($KW59,Results!$B:$B,0),1)=0,"",INDEX(Results!O:O,MATCH($KW59,Results!$B:$B,0),1)),"")</f>
        <v/>
      </c>
      <c r="MC59">
        <f>MC56</f>
        <v>11</v>
      </c>
      <c r="MD59">
        <f>MD56+1</f>
        <v>17</v>
      </c>
      <c r="ME59" t="str">
        <f t="shared" ref="ME59" si="176">MC59&amp;MD59</f>
        <v>1117</v>
      </c>
      <c r="MG59" s="180" t="str">
        <f>IFERROR(INDEX(Results!P:P,MATCH($ME59,Results!$B:$B,0),1),"")</f>
        <v/>
      </c>
      <c r="MH59" s="182" t="str">
        <f>IFERROR(INDEX(Results!Q:Q,MATCH($ME59,Results!$B:$B,0),1),"")</f>
        <v/>
      </c>
      <c r="MI59" s="183"/>
      <c r="MJ59" s="186" t="str">
        <f>IFERROR(INDEX(Results!S:S,MATCH($ME59,Results!$B:$B,0),1),"")</f>
        <v/>
      </c>
      <c r="MK59" s="118"/>
      <c r="ML59" s="119"/>
      <c r="MM59" s="119"/>
      <c r="MN59" s="119"/>
      <c r="MO59" s="119"/>
      <c r="MP59" s="119"/>
      <c r="MQ59" s="119"/>
      <c r="MR59" s="119"/>
      <c r="MS59" s="119"/>
      <c r="MT59" s="119"/>
      <c r="MU59" s="119"/>
      <c r="MV59" s="119"/>
      <c r="MW59" s="119"/>
      <c r="MX59" s="119"/>
      <c r="MY59" s="119"/>
      <c r="MZ59" s="119"/>
      <c r="NA59" s="119"/>
      <c r="NB59" s="119"/>
      <c r="NC59" s="120"/>
      <c r="ND59" s="121"/>
      <c r="NE59" s="122"/>
      <c r="NF59" s="123"/>
      <c r="NG59" s="124"/>
      <c r="NH59" s="178"/>
      <c r="NI59" s="178" t="str">
        <f>IFERROR(IF(INDEX(Results!O:O,MATCH($ME59,Results!$B:$B,0),1)=0,"",INDEX(Results!O:O,MATCH($ME59,Results!$B:$B,0),1)),"")</f>
        <v/>
      </c>
      <c r="NK59">
        <f>NK56</f>
        <v>12</v>
      </c>
      <c r="NL59">
        <f>NL56+1</f>
        <v>17</v>
      </c>
      <c r="NM59" t="str">
        <f t="shared" ref="NM59" si="177">NK59&amp;NL59</f>
        <v>1217</v>
      </c>
      <c r="NO59" s="180" t="str">
        <f>IFERROR(INDEX(Results!P:P,MATCH($NM59,Results!$B:$B,0),1),"")</f>
        <v/>
      </c>
      <c r="NP59" s="182" t="str">
        <f>IFERROR(INDEX(Results!Q:Q,MATCH($NM59,Results!$B:$B,0),1),"")</f>
        <v/>
      </c>
      <c r="NQ59" s="183"/>
      <c r="NR59" s="186" t="str">
        <f>IFERROR(INDEX(Results!S:S,MATCH($NM59,Results!$B:$B,0),1),"")</f>
        <v/>
      </c>
      <c r="NS59" s="118"/>
      <c r="NT59" s="119"/>
      <c r="NU59" s="119"/>
      <c r="NV59" s="119"/>
      <c r="NW59" s="119"/>
      <c r="NX59" s="119"/>
      <c r="NY59" s="119"/>
      <c r="NZ59" s="119"/>
      <c r="OA59" s="119"/>
      <c r="OB59" s="119"/>
      <c r="OC59" s="119"/>
      <c r="OD59" s="119"/>
      <c r="OE59" s="119"/>
      <c r="OF59" s="119"/>
      <c r="OG59" s="119"/>
      <c r="OH59" s="119"/>
      <c r="OI59" s="119"/>
      <c r="OJ59" s="119"/>
      <c r="OK59" s="120"/>
      <c r="OL59" s="121"/>
      <c r="OM59" s="122"/>
      <c r="ON59" s="123"/>
      <c r="OO59" s="124"/>
      <c r="OP59" s="178"/>
      <c r="OQ59" s="178" t="str">
        <f>IFERROR(IF(INDEX(Results!O:O,MATCH($NM59,Results!$B:$B,0),1)=0,"",INDEX(Results!O:O,MATCH($NM59,Results!$B:$B,0),1)),"")</f>
        <v/>
      </c>
    </row>
    <row r="60" spans="1:407" ht="22.5" customHeight="1" x14ac:dyDescent="0.25">
      <c r="E60" s="213"/>
      <c r="F60" s="214"/>
      <c r="G60" s="215"/>
      <c r="H60" s="216"/>
      <c r="I60" s="118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20"/>
      <c r="AB60" s="121"/>
      <c r="AC60" s="122"/>
      <c r="AD60" s="123"/>
      <c r="AE60" s="124"/>
      <c r="AF60" s="212"/>
      <c r="AG60" s="212"/>
      <c r="AM60" s="213"/>
      <c r="AN60" s="214"/>
      <c r="AO60" s="215"/>
      <c r="AP60" s="216"/>
      <c r="AQ60" s="118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  <c r="BH60" s="119"/>
      <c r="BI60" s="120"/>
      <c r="BJ60" s="121"/>
      <c r="BK60" s="122"/>
      <c r="BL60" s="123"/>
      <c r="BM60" s="124"/>
      <c r="BN60" s="212"/>
      <c r="BO60" s="212"/>
      <c r="BU60" s="213"/>
      <c r="BV60" s="214"/>
      <c r="BW60" s="215"/>
      <c r="BX60" s="216"/>
      <c r="BY60" s="118"/>
      <c r="BZ60" s="119"/>
      <c r="CA60" s="119"/>
      <c r="CB60" s="119"/>
      <c r="CC60" s="119"/>
      <c r="CD60" s="119"/>
      <c r="CE60" s="119"/>
      <c r="CF60" s="119"/>
      <c r="CG60" s="119"/>
      <c r="CH60" s="119"/>
      <c r="CI60" s="119"/>
      <c r="CJ60" s="119"/>
      <c r="CK60" s="119"/>
      <c r="CL60" s="119"/>
      <c r="CM60" s="119"/>
      <c r="CN60" s="119"/>
      <c r="CO60" s="119"/>
      <c r="CP60" s="119"/>
      <c r="CQ60" s="120"/>
      <c r="CR60" s="121"/>
      <c r="CS60" s="122"/>
      <c r="CT60" s="123"/>
      <c r="CU60" s="124"/>
      <c r="CV60" s="212"/>
      <c r="CW60" s="212"/>
      <c r="DC60" s="213"/>
      <c r="DD60" s="214"/>
      <c r="DE60" s="215"/>
      <c r="DF60" s="216"/>
      <c r="DG60" s="118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19"/>
      <c r="DS60" s="119"/>
      <c r="DT60" s="119"/>
      <c r="DU60" s="119"/>
      <c r="DV60" s="119"/>
      <c r="DW60" s="119"/>
      <c r="DX60" s="119"/>
      <c r="DY60" s="120"/>
      <c r="DZ60" s="121"/>
      <c r="EA60" s="122"/>
      <c r="EB60" s="123"/>
      <c r="EC60" s="124"/>
      <c r="ED60" s="212"/>
      <c r="EE60" s="212"/>
      <c r="EK60" s="213"/>
      <c r="EL60" s="214"/>
      <c r="EM60" s="215"/>
      <c r="EN60" s="216"/>
      <c r="EO60" s="118"/>
      <c r="EP60" s="119"/>
      <c r="EQ60" s="119"/>
      <c r="ER60" s="119"/>
      <c r="ES60" s="119"/>
      <c r="ET60" s="119"/>
      <c r="EU60" s="119"/>
      <c r="EV60" s="119"/>
      <c r="EW60" s="119"/>
      <c r="EX60" s="119"/>
      <c r="EY60" s="119"/>
      <c r="EZ60" s="119"/>
      <c r="FA60" s="119"/>
      <c r="FB60" s="119"/>
      <c r="FC60" s="119"/>
      <c r="FD60" s="119"/>
      <c r="FE60" s="119"/>
      <c r="FF60" s="119"/>
      <c r="FG60" s="120"/>
      <c r="FH60" s="121"/>
      <c r="FI60" s="122"/>
      <c r="FJ60" s="123"/>
      <c r="FK60" s="124"/>
      <c r="FL60" s="212"/>
      <c r="FM60" s="212"/>
      <c r="FS60" s="213"/>
      <c r="FT60" s="214"/>
      <c r="FU60" s="215"/>
      <c r="FV60" s="216"/>
      <c r="FW60" s="118"/>
      <c r="FX60" s="119"/>
      <c r="FY60" s="119"/>
      <c r="FZ60" s="119"/>
      <c r="GA60" s="119"/>
      <c r="GB60" s="119"/>
      <c r="GC60" s="119"/>
      <c r="GD60" s="119"/>
      <c r="GE60" s="119"/>
      <c r="GF60" s="119"/>
      <c r="GG60" s="119"/>
      <c r="GH60" s="119"/>
      <c r="GI60" s="119"/>
      <c r="GJ60" s="119"/>
      <c r="GK60" s="119"/>
      <c r="GL60" s="119"/>
      <c r="GM60" s="119"/>
      <c r="GN60" s="119"/>
      <c r="GO60" s="120"/>
      <c r="GP60" s="121"/>
      <c r="GQ60" s="122"/>
      <c r="GR60" s="123"/>
      <c r="GS60" s="124"/>
      <c r="GT60" s="212"/>
      <c r="GU60" s="212"/>
      <c r="HA60" s="213"/>
      <c r="HB60" s="214"/>
      <c r="HC60" s="215"/>
      <c r="HD60" s="216"/>
      <c r="HE60" s="118"/>
      <c r="HF60" s="119"/>
      <c r="HG60" s="119"/>
      <c r="HH60" s="119"/>
      <c r="HI60" s="119"/>
      <c r="HJ60" s="119"/>
      <c r="HK60" s="119"/>
      <c r="HL60" s="119"/>
      <c r="HM60" s="119"/>
      <c r="HN60" s="119"/>
      <c r="HO60" s="119"/>
      <c r="HP60" s="119"/>
      <c r="HQ60" s="119"/>
      <c r="HR60" s="119"/>
      <c r="HS60" s="119"/>
      <c r="HT60" s="119"/>
      <c r="HU60" s="119"/>
      <c r="HV60" s="119"/>
      <c r="HW60" s="120"/>
      <c r="HX60" s="121"/>
      <c r="HY60" s="122"/>
      <c r="HZ60" s="123"/>
      <c r="IA60" s="124"/>
      <c r="IB60" s="212"/>
      <c r="IC60" s="212"/>
      <c r="II60" s="213"/>
      <c r="IJ60" s="214"/>
      <c r="IK60" s="215"/>
      <c r="IL60" s="216"/>
      <c r="IM60" s="118"/>
      <c r="IN60" s="119"/>
      <c r="IO60" s="119"/>
      <c r="IP60" s="119"/>
      <c r="IQ60" s="119"/>
      <c r="IR60" s="119"/>
      <c r="IS60" s="119"/>
      <c r="IT60" s="119"/>
      <c r="IU60" s="119"/>
      <c r="IV60" s="119"/>
      <c r="IW60" s="119"/>
      <c r="IX60" s="119"/>
      <c r="IY60" s="119"/>
      <c r="IZ60" s="119"/>
      <c r="JA60" s="119"/>
      <c r="JB60" s="119"/>
      <c r="JC60" s="119"/>
      <c r="JD60" s="119"/>
      <c r="JE60" s="120"/>
      <c r="JF60" s="121"/>
      <c r="JG60" s="122"/>
      <c r="JH60" s="123"/>
      <c r="JI60" s="124"/>
      <c r="JJ60" s="212"/>
      <c r="JK60" s="212"/>
      <c r="JQ60" s="213"/>
      <c r="JR60" s="214"/>
      <c r="JS60" s="215"/>
      <c r="JT60" s="216"/>
      <c r="JU60" s="118"/>
      <c r="JV60" s="119"/>
      <c r="JW60" s="119"/>
      <c r="JX60" s="119"/>
      <c r="JY60" s="119"/>
      <c r="JZ60" s="119"/>
      <c r="KA60" s="119"/>
      <c r="KB60" s="119"/>
      <c r="KC60" s="119"/>
      <c r="KD60" s="119"/>
      <c r="KE60" s="119"/>
      <c r="KF60" s="119"/>
      <c r="KG60" s="119"/>
      <c r="KH60" s="119"/>
      <c r="KI60" s="119"/>
      <c r="KJ60" s="119"/>
      <c r="KK60" s="119"/>
      <c r="KL60" s="119"/>
      <c r="KM60" s="120"/>
      <c r="KN60" s="121"/>
      <c r="KO60" s="122"/>
      <c r="KP60" s="123"/>
      <c r="KQ60" s="124"/>
      <c r="KR60" s="212"/>
      <c r="KS60" s="212"/>
      <c r="KY60" s="213"/>
      <c r="KZ60" s="214"/>
      <c r="LA60" s="215"/>
      <c r="LB60" s="216"/>
      <c r="LC60" s="118"/>
      <c r="LD60" s="119"/>
      <c r="LE60" s="119"/>
      <c r="LF60" s="119"/>
      <c r="LG60" s="119"/>
      <c r="LH60" s="119"/>
      <c r="LI60" s="119"/>
      <c r="LJ60" s="119"/>
      <c r="LK60" s="119"/>
      <c r="LL60" s="119"/>
      <c r="LM60" s="119"/>
      <c r="LN60" s="119"/>
      <c r="LO60" s="119"/>
      <c r="LP60" s="119"/>
      <c r="LQ60" s="119"/>
      <c r="LR60" s="119"/>
      <c r="LS60" s="119"/>
      <c r="LT60" s="119"/>
      <c r="LU60" s="120"/>
      <c r="LV60" s="121"/>
      <c r="LW60" s="122"/>
      <c r="LX60" s="123"/>
      <c r="LY60" s="124"/>
      <c r="LZ60" s="212"/>
      <c r="MA60" s="212"/>
      <c r="MG60" s="213"/>
      <c r="MH60" s="214"/>
      <c r="MI60" s="215"/>
      <c r="MJ60" s="216"/>
      <c r="MK60" s="118"/>
      <c r="ML60" s="119"/>
      <c r="MM60" s="119"/>
      <c r="MN60" s="119"/>
      <c r="MO60" s="119"/>
      <c r="MP60" s="119"/>
      <c r="MQ60" s="119"/>
      <c r="MR60" s="119"/>
      <c r="MS60" s="119"/>
      <c r="MT60" s="119"/>
      <c r="MU60" s="119"/>
      <c r="MV60" s="119"/>
      <c r="MW60" s="119"/>
      <c r="MX60" s="119"/>
      <c r="MY60" s="119"/>
      <c r="MZ60" s="119"/>
      <c r="NA60" s="119"/>
      <c r="NB60" s="119"/>
      <c r="NC60" s="120"/>
      <c r="ND60" s="121"/>
      <c r="NE60" s="122"/>
      <c r="NF60" s="123"/>
      <c r="NG60" s="124"/>
      <c r="NH60" s="212"/>
      <c r="NI60" s="212"/>
      <c r="NO60" s="213"/>
      <c r="NP60" s="214"/>
      <c r="NQ60" s="215"/>
      <c r="NR60" s="216"/>
      <c r="NS60" s="118"/>
      <c r="NT60" s="119"/>
      <c r="NU60" s="119"/>
      <c r="NV60" s="119"/>
      <c r="NW60" s="119"/>
      <c r="NX60" s="119"/>
      <c r="NY60" s="119"/>
      <c r="NZ60" s="119"/>
      <c r="OA60" s="119"/>
      <c r="OB60" s="119"/>
      <c r="OC60" s="119"/>
      <c r="OD60" s="119"/>
      <c r="OE60" s="119"/>
      <c r="OF60" s="119"/>
      <c r="OG60" s="119"/>
      <c r="OH60" s="119"/>
      <c r="OI60" s="119"/>
      <c r="OJ60" s="119"/>
      <c r="OK60" s="120"/>
      <c r="OL60" s="121"/>
      <c r="OM60" s="122"/>
      <c r="ON60" s="123"/>
      <c r="OO60" s="124"/>
      <c r="OP60" s="212"/>
      <c r="OQ60" s="212"/>
    </row>
    <row r="61" spans="1:407" ht="22.5" customHeight="1" x14ac:dyDescent="0.25">
      <c r="E61" s="181"/>
      <c r="F61" s="184"/>
      <c r="G61" s="185"/>
      <c r="H61" s="187"/>
      <c r="I61" s="118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20"/>
      <c r="AB61" s="121"/>
      <c r="AC61" s="122"/>
      <c r="AD61" s="123"/>
      <c r="AE61" s="124"/>
      <c r="AF61" s="179"/>
      <c r="AG61" s="179"/>
      <c r="AM61" s="181"/>
      <c r="AN61" s="184"/>
      <c r="AO61" s="185"/>
      <c r="AP61" s="187"/>
      <c r="AQ61" s="118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  <c r="BH61" s="119"/>
      <c r="BI61" s="120"/>
      <c r="BJ61" s="121"/>
      <c r="BK61" s="122"/>
      <c r="BL61" s="123"/>
      <c r="BM61" s="124"/>
      <c r="BN61" s="179"/>
      <c r="BO61" s="179"/>
      <c r="BU61" s="181" t="str">
        <f>IFERROR(INDEX(Results!P:P,MATCH($BS61,Results!$A:$A,0),1),"")</f>
        <v/>
      </c>
      <c r="BV61" s="184" t="str">
        <f>IFERROR(INDEX(Results!Q:Q,MATCH($BS61,Results!$A:$A,0),1),"")</f>
        <v/>
      </c>
      <c r="BW61" s="185"/>
      <c r="BX61" s="187" t="str">
        <f>IFERROR(INDEX(Results!S:S,MATCH($BS61,Results!$A:$A,0),1),"")</f>
        <v/>
      </c>
      <c r="BY61" s="118"/>
      <c r="BZ61" s="119"/>
      <c r="CA61" s="119"/>
      <c r="CB61" s="119"/>
      <c r="CC61" s="119"/>
      <c r="CD61" s="119"/>
      <c r="CE61" s="119"/>
      <c r="CF61" s="119"/>
      <c r="CG61" s="119"/>
      <c r="CH61" s="119"/>
      <c r="CI61" s="119"/>
      <c r="CJ61" s="119"/>
      <c r="CK61" s="119"/>
      <c r="CL61" s="119"/>
      <c r="CM61" s="119"/>
      <c r="CN61" s="119"/>
      <c r="CO61" s="119"/>
      <c r="CP61" s="119"/>
      <c r="CQ61" s="120"/>
      <c r="CR61" s="121"/>
      <c r="CS61" s="122"/>
      <c r="CT61" s="123"/>
      <c r="CU61" s="124"/>
      <c r="CV61" s="179"/>
      <c r="CW61" s="179" t="str">
        <f>IFERROR(IF(INDEX(Results!O:O,MATCH($BS61,Results!$A:$A,0),1)=0,"",INDEX(Results!O:O,MATCH($BS61,Results!$A:$A,0),1)),"")</f>
        <v/>
      </c>
      <c r="DC61" s="181" t="str">
        <f>IFERROR(INDEX(Results!P:P,MATCH($DA61,Results!$A:$A,0),1),"")</f>
        <v/>
      </c>
      <c r="DD61" s="184" t="str">
        <f>IFERROR(INDEX(Results!Q:Q,MATCH($DA61,Results!$A:$A,0),1),"")</f>
        <v/>
      </c>
      <c r="DE61" s="185"/>
      <c r="DF61" s="187" t="str">
        <f>IFERROR(INDEX(Results!S:S,MATCH($DA61,Results!$A:$A,0),1),"")</f>
        <v/>
      </c>
      <c r="DG61" s="118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19"/>
      <c r="DS61" s="119"/>
      <c r="DT61" s="119"/>
      <c r="DU61" s="119"/>
      <c r="DV61" s="119"/>
      <c r="DW61" s="119"/>
      <c r="DX61" s="119"/>
      <c r="DY61" s="120"/>
      <c r="DZ61" s="121"/>
      <c r="EA61" s="122"/>
      <c r="EB61" s="123"/>
      <c r="EC61" s="124"/>
      <c r="ED61" s="179"/>
      <c r="EE61" s="179" t="str">
        <f>IFERROR(IF(INDEX(Results!O:O,MATCH($DA61,Results!$A:$A,0),1)=0,"",INDEX(Results!O:O,MATCH($DA61,Results!$A:$A,0),1)),"")</f>
        <v/>
      </c>
      <c r="EK61" s="181" t="str">
        <f>IFERROR(INDEX(Results!P:P,MATCH($EI61,Results!$A:$A,0),1),"")</f>
        <v/>
      </c>
      <c r="EL61" s="184" t="str">
        <f>IFERROR(INDEX(Results!Q:Q,MATCH($EI61,Results!$A:$A,0),1),"")</f>
        <v/>
      </c>
      <c r="EM61" s="185"/>
      <c r="EN61" s="187" t="str">
        <f>IFERROR(INDEX(Results!S:S,MATCH($EI61,Results!$A:$A,0),1),"")</f>
        <v/>
      </c>
      <c r="EO61" s="118"/>
      <c r="EP61" s="119"/>
      <c r="EQ61" s="119"/>
      <c r="ER61" s="119"/>
      <c r="ES61" s="119"/>
      <c r="ET61" s="119"/>
      <c r="EU61" s="119"/>
      <c r="EV61" s="119"/>
      <c r="EW61" s="119"/>
      <c r="EX61" s="119"/>
      <c r="EY61" s="119"/>
      <c r="EZ61" s="119"/>
      <c r="FA61" s="119"/>
      <c r="FB61" s="119"/>
      <c r="FC61" s="119"/>
      <c r="FD61" s="119"/>
      <c r="FE61" s="119"/>
      <c r="FF61" s="119"/>
      <c r="FG61" s="120"/>
      <c r="FH61" s="121"/>
      <c r="FI61" s="122"/>
      <c r="FJ61" s="123"/>
      <c r="FK61" s="124"/>
      <c r="FL61" s="179"/>
      <c r="FM61" s="179" t="str">
        <f>IFERROR(IF(INDEX(Results!O:O,MATCH($EI61,Results!$A:$A,0),1)=0,"",INDEX(Results!O:O,MATCH($EI61,Results!$A:$A,0),1)),"")</f>
        <v/>
      </c>
      <c r="FS61" s="181" t="str">
        <f>IFERROR(INDEX(Results!P:P,MATCH($FQ61,Results!$A:$A,0),1),"")</f>
        <v/>
      </c>
      <c r="FT61" s="184" t="str">
        <f>IFERROR(INDEX(Results!Q:Q,MATCH($FQ61,Results!$A:$A,0),1),"")</f>
        <v/>
      </c>
      <c r="FU61" s="185"/>
      <c r="FV61" s="187" t="str">
        <f>IFERROR(INDEX(Results!S:S,MATCH($FQ61,Results!$A:$A,0),1),"")</f>
        <v/>
      </c>
      <c r="FW61" s="118"/>
      <c r="FX61" s="119"/>
      <c r="FY61" s="119"/>
      <c r="FZ61" s="119"/>
      <c r="GA61" s="119"/>
      <c r="GB61" s="119"/>
      <c r="GC61" s="119"/>
      <c r="GD61" s="119"/>
      <c r="GE61" s="119"/>
      <c r="GF61" s="119"/>
      <c r="GG61" s="119"/>
      <c r="GH61" s="119"/>
      <c r="GI61" s="119"/>
      <c r="GJ61" s="119"/>
      <c r="GK61" s="119"/>
      <c r="GL61" s="119"/>
      <c r="GM61" s="119"/>
      <c r="GN61" s="119"/>
      <c r="GO61" s="120"/>
      <c r="GP61" s="121"/>
      <c r="GQ61" s="122"/>
      <c r="GR61" s="123"/>
      <c r="GS61" s="124"/>
      <c r="GT61" s="179"/>
      <c r="GU61" s="179" t="str">
        <f>IFERROR(IF(INDEX(Results!O:O,MATCH($FQ61,Results!$A:$A,0),1)=0,"",INDEX(Results!O:O,MATCH($FQ61,Results!$A:$A,0),1)),"")</f>
        <v/>
      </c>
      <c r="HA61" s="181" t="str">
        <f>IFERROR(INDEX(Results!P:P,MATCH($GY61,Results!$A:$A,0),1),"")</f>
        <v/>
      </c>
      <c r="HB61" s="184" t="str">
        <f>IFERROR(INDEX(Results!Q:Q,MATCH($GY61,Results!$A:$A,0),1),"")</f>
        <v/>
      </c>
      <c r="HC61" s="185"/>
      <c r="HD61" s="187" t="str">
        <f>IFERROR(INDEX(Results!S:S,MATCH($GY61,Results!$A:$A,0),1),"")</f>
        <v/>
      </c>
      <c r="HE61" s="118"/>
      <c r="HF61" s="119"/>
      <c r="HG61" s="119"/>
      <c r="HH61" s="119"/>
      <c r="HI61" s="119"/>
      <c r="HJ61" s="119"/>
      <c r="HK61" s="119"/>
      <c r="HL61" s="119"/>
      <c r="HM61" s="119"/>
      <c r="HN61" s="119"/>
      <c r="HO61" s="119"/>
      <c r="HP61" s="119"/>
      <c r="HQ61" s="119"/>
      <c r="HR61" s="119"/>
      <c r="HS61" s="119"/>
      <c r="HT61" s="119"/>
      <c r="HU61" s="119"/>
      <c r="HV61" s="119"/>
      <c r="HW61" s="120"/>
      <c r="HX61" s="121"/>
      <c r="HY61" s="122"/>
      <c r="HZ61" s="123"/>
      <c r="IA61" s="124"/>
      <c r="IB61" s="179"/>
      <c r="IC61" s="179" t="str">
        <f>IFERROR(IF(INDEX(Results!O:O,MATCH($GY61,Results!$A:$A,0),1)=0,"",INDEX(Results!O:O,MATCH($GY61,Results!$A:$A,0),1)),"")</f>
        <v/>
      </c>
      <c r="II61" s="181" t="str">
        <f>IFERROR(INDEX(Results!P:P,MATCH($IG61,Results!$A:$A,0),1),"")</f>
        <v/>
      </c>
      <c r="IJ61" s="184" t="str">
        <f>IFERROR(INDEX(Results!Q:Q,MATCH($IG61,Results!$A:$A,0),1),"")</f>
        <v/>
      </c>
      <c r="IK61" s="185"/>
      <c r="IL61" s="187" t="str">
        <f>IFERROR(INDEX(Results!S:S,MATCH($IG61,Results!$A:$A,0),1),"")</f>
        <v/>
      </c>
      <c r="IM61" s="118"/>
      <c r="IN61" s="119"/>
      <c r="IO61" s="119"/>
      <c r="IP61" s="119"/>
      <c r="IQ61" s="119"/>
      <c r="IR61" s="119"/>
      <c r="IS61" s="119"/>
      <c r="IT61" s="119"/>
      <c r="IU61" s="119"/>
      <c r="IV61" s="119"/>
      <c r="IW61" s="119"/>
      <c r="IX61" s="119"/>
      <c r="IY61" s="119"/>
      <c r="IZ61" s="119"/>
      <c r="JA61" s="119"/>
      <c r="JB61" s="119"/>
      <c r="JC61" s="119"/>
      <c r="JD61" s="119"/>
      <c r="JE61" s="120"/>
      <c r="JF61" s="121"/>
      <c r="JG61" s="122"/>
      <c r="JH61" s="123"/>
      <c r="JI61" s="124"/>
      <c r="JJ61" s="179"/>
      <c r="JK61" s="179" t="str">
        <f>IFERROR(IF(INDEX(Results!O:O,MATCH($IG61,Results!$A:$A,0),1)=0,"",INDEX(Results!O:O,MATCH($IG61,Results!$A:$A,0),1)),"")</f>
        <v/>
      </c>
      <c r="JQ61" s="181" t="str">
        <f>IFERROR(INDEX(Results!P:P,MATCH($JO61,Results!$A:$A,0),1),"")</f>
        <v/>
      </c>
      <c r="JR61" s="184" t="str">
        <f>IFERROR(INDEX(Results!Q:Q,MATCH($JO61,Results!$A:$A,0),1),"")</f>
        <v/>
      </c>
      <c r="JS61" s="185"/>
      <c r="JT61" s="187" t="str">
        <f>IFERROR(INDEX(Results!S:S,MATCH($JO61,Results!$A:$A,0),1),"")</f>
        <v/>
      </c>
      <c r="JU61" s="118"/>
      <c r="JV61" s="119"/>
      <c r="JW61" s="119"/>
      <c r="JX61" s="119"/>
      <c r="JY61" s="119"/>
      <c r="JZ61" s="119"/>
      <c r="KA61" s="119"/>
      <c r="KB61" s="119"/>
      <c r="KC61" s="119"/>
      <c r="KD61" s="119"/>
      <c r="KE61" s="119"/>
      <c r="KF61" s="119"/>
      <c r="KG61" s="119"/>
      <c r="KH61" s="119"/>
      <c r="KI61" s="119"/>
      <c r="KJ61" s="119"/>
      <c r="KK61" s="119"/>
      <c r="KL61" s="119"/>
      <c r="KM61" s="120"/>
      <c r="KN61" s="121"/>
      <c r="KO61" s="122"/>
      <c r="KP61" s="123"/>
      <c r="KQ61" s="124"/>
      <c r="KR61" s="179"/>
      <c r="KS61" s="179" t="str">
        <f>IFERROR(IF(INDEX(Results!O:O,MATCH($JO61,Results!$A:$A,0),1)=0,"",INDEX(Results!O:O,MATCH($JO61,Results!$A:$A,0),1)),"")</f>
        <v/>
      </c>
      <c r="KY61" s="181" t="str">
        <f>IFERROR(INDEX(Results!P:P,MATCH($KW61,Results!$A:$A,0),1),"")</f>
        <v/>
      </c>
      <c r="KZ61" s="184" t="str">
        <f>IFERROR(INDEX(Results!Q:Q,MATCH($KW61,Results!$A:$A,0),1),"")</f>
        <v/>
      </c>
      <c r="LA61" s="185"/>
      <c r="LB61" s="187" t="str">
        <f>IFERROR(INDEX(Results!S:S,MATCH($KW61,Results!$A:$A,0),1),"")</f>
        <v/>
      </c>
      <c r="LC61" s="118"/>
      <c r="LD61" s="119"/>
      <c r="LE61" s="119"/>
      <c r="LF61" s="119"/>
      <c r="LG61" s="119"/>
      <c r="LH61" s="119"/>
      <c r="LI61" s="119"/>
      <c r="LJ61" s="119"/>
      <c r="LK61" s="119"/>
      <c r="LL61" s="119"/>
      <c r="LM61" s="119"/>
      <c r="LN61" s="119"/>
      <c r="LO61" s="119"/>
      <c r="LP61" s="119"/>
      <c r="LQ61" s="119"/>
      <c r="LR61" s="119"/>
      <c r="LS61" s="119"/>
      <c r="LT61" s="119"/>
      <c r="LU61" s="120"/>
      <c r="LV61" s="121"/>
      <c r="LW61" s="122"/>
      <c r="LX61" s="123"/>
      <c r="LY61" s="124"/>
      <c r="LZ61" s="179"/>
      <c r="MA61" s="179" t="str">
        <f>IFERROR(IF(INDEX(Results!O:O,MATCH($KW61,Results!$A:$A,0),1)=0,"",INDEX(Results!O:O,MATCH($KW61,Results!$A:$A,0),1)),"")</f>
        <v/>
      </c>
      <c r="MG61" s="181" t="str">
        <f>IFERROR(INDEX(Results!P:P,MATCH($ME61,Results!$A:$A,0),1),"")</f>
        <v/>
      </c>
      <c r="MH61" s="184" t="str">
        <f>IFERROR(INDEX(Results!Q:Q,MATCH($ME61,Results!$A:$A,0),1),"")</f>
        <v/>
      </c>
      <c r="MI61" s="185"/>
      <c r="MJ61" s="187" t="str">
        <f>IFERROR(INDEX(Results!S:S,MATCH($ME61,Results!$A:$A,0),1),"")</f>
        <v/>
      </c>
      <c r="MK61" s="118"/>
      <c r="ML61" s="119"/>
      <c r="MM61" s="119"/>
      <c r="MN61" s="119"/>
      <c r="MO61" s="119"/>
      <c r="MP61" s="119"/>
      <c r="MQ61" s="119"/>
      <c r="MR61" s="119"/>
      <c r="MS61" s="119"/>
      <c r="MT61" s="119"/>
      <c r="MU61" s="119"/>
      <c r="MV61" s="119"/>
      <c r="MW61" s="119"/>
      <c r="MX61" s="119"/>
      <c r="MY61" s="119"/>
      <c r="MZ61" s="119"/>
      <c r="NA61" s="119"/>
      <c r="NB61" s="119"/>
      <c r="NC61" s="120"/>
      <c r="ND61" s="121"/>
      <c r="NE61" s="122"/>
      <c r="NF61" s="123"/>
      <c r="NG61" s="124"/>
      <c r="NH61" s="179"/>
      <c r="NI61" s="179" t="str">
        <f>IFERROR(IF(INDEX(Results!O:O,MATCH($ME61,Results!$A:$A,0),1)=0,"",INDEX(Results!O:O,MATCH($ME61,Results!$A:$A,0),1)),"")</f>
        <v/>
      </c>
      <c r="NO61" s="181" t="str">
        <f>IFERROR(INDEX(Results!P:P,MATCH($NM61,Results!$A:$A,0),1),"")</f>
        <v/>
      </c>
      <c r="NP61" s="184" t="str">
        <f>IFERROR(INDEX(Results!Q:Q,MATCH($NM61,Results!$A:$A,0),1),"")</f>
        <v/>
      </c>
      <c r="NQ61" s="185"/>
      <c r="NR61" s="187" t="str">
        <f>IFERROR(INDEX(Results!S:S,MATCH($NM61,Results!$A:$A,0),1),"")</f>
        <v/>
      </c>
      <c r="NS61" s="118"/>
      <c r="NT61" s="119"/>
      <c r="NU61" s="119"/>
      <c r="NV61" s="119"/>
      <c r="NW61" s="119"/>
      <c r="NX61" s="119"/>
      <c r="NY61" s="119"/>
      <c r="NZ61" s="119"/>
      <c r="OA61" s="119"/>
      <c r="OB61" s="119"/>
      <c r="OC61" s="119"/>
      <c r="OD61" s="119"/>
      <c r="OE61" s="119"/>
      <c r="OF61" s="119"/>
      <c r="OG61" s="119"/>
      <c r="OH61" s="119"/>
      <c r="OI61" s="119"/>
      <c r="OJ61" s="119"/>
      <c r="OK61" s="120"/>
      <c r="OL61" s="121"/>
      <c r="OM61" s="122"/>
      <c r="ON61" s="123"/>
      <c r="OO61" s="124"/>
      <c r="OP61" s="179"/>
      <c r="OQ61" s="179" t="str">
        <f>IFERROR(IF(INDEX(Results!O:O,MATCH($NM61,Results!$A:$A,0),1)=0,"",INDEX(Results!O:O,MATCH($NM61,Results!$A:$A,0),1)),"")</f>
        <v/>
      </c>
    </row>
    <row r="62" spans="1:407" ht="22.5" customHeight="1" x14ac:dyDescent="0.25">
      <c r="A62">
        <f>A59</f>
        <v>0</v>
      </c>
      <c r="B62">
        <f>B59+1</f>
        <v>2</v>
      </c>
      <c r="C62" t="str">
        <f t="shared" ref="C62" si="178">A62&amp;B62</f>
        <v>02</v>
      </c>
      <c r="E62" s="180" t="str">
        <f>IFERROR(INDEX(Results!P:P,MATCH($C62,Results!$B:$B,0),1),"")</f>
        <v/>
      </c>
      <c r="F62" s="182" t="str">
        <f>IFERROR(INDEX(Results!Q:Q,MATCH($C62,Results!$B:$B,0),1),"")</f>
        <v/>
      </c>
      <c r="G62" s="183"/>
      <c r="H62" s="186" t="str">
        <f>IFERROR(INDEX(Results!S:S,MATCH($C62,Results!$B:$B,0),1),"")</f>
        <v/>
      </c>
      <c r="I62" s="118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20"/>
      <c r="AB62" s="121"/>
      <c r="AC62" s="122"/>
      <c r="AD62" s="123"/>
      <c r="AE62" s="124"/>
      <c r="AF62" s="178"/>
      <c r="AG62" s="178" t="str">
        <f>IFERROR(IF(INDEX(Results!O:O,MATCH($C62,Results!$B:$B,0),1)=0,"",INDEX(Results!O:O,MATCH($C62,Results!$B:$B,0),1)),"")</f>
        <v/>
      </c>
      <c r="AI62">
        <f>AI59</f>
        <v>2</v>
      </c>
      <c r="AJ62">
        <f>AJ59+1</f>
        <v>18</v>
      </c>
      <c r="AK62" t="str">
        <f t="shared" ref="AK62" si="179">AI62&amp;AJ62</f>
        <v>218</v>
      </c>
      <c r="AM62" s="180" t="str">
        <f>IFERROR(INDEX(Results!P:P,MATCH($AK62,Results!$B:$B,0),1),"")</f>
        <v/>
      </c>
      <c r="AN62" s="182" t="str">
        <f>IFERROR(INDEX(Results!Q:Q,MATCH($AK62,Results!$B:$B,0),1),"")</f>
        <v/>
      </c>
      <c r="AO62" s="183"/>
      <c r="AP62" s="186" t="str">
        <f>IFERROR(INDEX(Results!S:S,MATCH($AK62,Results!$B:$B,0),1),"")</f>
        <v/>
      </c>
      <c r="AQ62" s="118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20"/>
      <c r="BJ62" s="121"/>
      <c r="BK62" s="122"/>
      <c r="BL62" s="123"/>
      <c r="BM62" s="124"/>
      <c r="BN62" s="178"/>
      <c r="BO62" s="178" t="str">
        <f>IFERROR(IF(INDEX(Results!O:O,MATCH($AK62,Results!$B:$B,0),1)=0,"",INDEX(Results!O:O,MATCH($AK62,Results!$B:$B,0),1)),"")</f>
        <v/>
      </c>
      <c r="BQ62">
        <f>BQ59</f>
        <v>3</v>
      </c>
      <c r="BR62">
        <f>BR59+1</f>
        <v>18</v>
      </c>
      <c r="BS62" t="str">
        <f t="shared" ref="BS62" si="180">BQ62&amp;BR62</f>
        <v>318</v>
      </c>
      <c r="BU62" s="180" t="str">
        <f>IFERROR(INDEX(Results!P:P,MATCH($BS62,Results!$B:$B,0),1),"")</f>
        <v/>
      </c>
      <c r="BV62" s="182" t="str">
        <f>IFERROR(INDEX(Results!Q:Q,MATCH($BS62,Results!$B:$B,0),1),"")</f>
        <v/>
      </c>
      <c r="BW62" s="183"/>
      <c r="BX62" s="186" t="str">
        <f>IFERROR(INDEX(Results!S:S,MATCH($BS62,Results!$B:$B,0),1),"")</f>
        <v/>
      </c>
      <c r="BY62" s="118"/>
      <c r="BZ62" s="119"/>
      <c r="CA62" s="119"/>
      <c r="CB62" s="119"/>
      <c r="CC62" s="119"/>
      <c r="CD62" s="119"/>
      <c r="CE62" s="119"/>
      <c r="CF62" s="119"/>
      <c r="CG62" s="119"/>
      <c r="CH62" s="119"/>
      <c r="CI62" s="119"/>
      <c r="CJ62" s="119"/>
      <c r="CK62" s="119"/>
      <c r="CL62" s="119"/>
      <c r="CM62" s="119"/>
      <c r="CN62" s="119"/>
      <c r="CO62" s="119"/>
      <c r="CP62" s="119"/>
      <c r="CQ62" s="120"/>
      <c r="CR62" s="121"/>
      <c r="CS62" s="122"/>
      <c r="CT62" s="123"/>
      <c r="CU62" s="124"/>
      <c r="CV62" s="178"/>
      <c r="CW62" s="178" t="str">
        <f>IFERROR(IF(INDEX(Results!O:O,MATCH($BS62,Results!$B:$B,0),1)=0,"",INDEX(Results!O:O,MATCH($BS62,Results!$B:$B,0),1)),"")</f>
        <v/>
      </c>
      <c r="CY62">
        <f>CY59</f>
        <v>4</v>
      </c>
      <c r="CZ62">
        <f>CZ59+1</f>
        <v>18</v>
      </c>
      <c r="DA62" t="str">
        <f t="shared" ref="DA62" si="181">CY62&amp;CZ62</f>
        <v>418</v>
      </c>
      <c r="DC62" s="180">
        <f>IFERROR(INDEX(Results!P:P,MATCH($DA62,Results!$B:$B,0),1),"")</f>
        <v>33</v>
      </c>
      <c r="DD62" s="182" t="str">
        <f>IFERROR(INDEX(Results!Q:Q,MATCH($DA62,Results!$B:$B,0),1),"")</f>
        <v>Erin O'neill</v>
      </c>
      <c r="DE62" s="183"/>
      <c r="DF62" s="186" t="str">
        <f>IFERROR(INDEX(Results!S:S,MATCH($DA62,Results!$B:$B,0),1),"")</f>
        <v xml:space="preserve">Redlands </v>
      </c>
      <c r="DG62" s="118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  <c r="DT62" s="119"/>
      <c r="DU62" s="119"/>
      <c r="DV62" s="119"/>
      <c r="DW62" s="119"/>
      <c r="DX62" s="119"/>
      <c r="DY62" s="120"/>
      <c r="DZ62" s="121"/>
      <c r="EA62" s="122"/>
      <c r="EB62" s="123"/>
      <c r="EC62" s="124"/>
      <c r="ED62" s="178"/>
      <c r="EE62" s="178" t="str">
        <f>IFERROR(IF(INDEX(Results!O:O,MATCH($DA62,Results!$B:$B,0),1)=0,"",INDEX(Results!O:O,MATCH($DA62,Results!$B:$B,0),1)),"")</f>
        <v/>
      </c>
      <c r="EG62">
        <f>EG59</f>
        <v>5</v>
      </c>
      <c r="EH62">
        <f>EH59+1</f>
        <v>18</v>
      </c>
      <c r="EI62" t="str">
        <f t="shared" ref="EI62" si="182">EG62&amp;EH62</f>
        <v>518</v>
      </c>
      <c r="EK62" s="180">
        <f>IFERROR(INDEX(Results!P:P,MATCH($EI62,Results!$B:$B,0),1),"")</f>
        <v>80</v>
      </c>
      <c r="EL62" s="182" t="str">
        <f>IFERROR(INDEX(Results!Q:Q,MATCH($EI62,Results!$B:$B,0),1),"")</f>
        <v>Maddison Giess</v>
      </c>
      <c r="EM62" s="183"/>
      <c r="EN62" s="186" t="str">
        <f>IFERROR(INDEX(Results!S:S,MATCH($EI62,Results!$B:$B,0),1),"")</f>
        <v>Karana Downs</v>
      </c>
      <c r="EO62" s="118"/>
      <c r="EP62" s="119"/>
      <c r="EQ62" s="119"/>
      <c r="ER62" s="119"/>
      <c r="ES62" s="119"/>
      <c r="ET62" s="119"/>
      <c r="EU62" s="119"/>
      <c r="EV62" s="119"/>
      <c r="EW62" s="119"/>
      <c r="EX62" s="119"/>
      <c r="EY62" s="119"/>
      <c r="EZ62" s="119"/>
      <c r="FA62" s="119"/>
      <c r="FB62" s="119"/>
      <c r="FC62" s="119"/>
      <c r="FD62" s="119"/>
      <c r="FE62" s="119"/>
      <c r="FF62" s="119"/>
      <c r="FG62" s="120"/>
      <c r="FH62" s="121"/>
      <c r="FI62" s="122"/>
      <c r="FJ62" s="123"/>
      <c r="FK62" s="124"/>
      <c r="FL62" s="178"/>
      <c r="FM62" s="178" t="str">
        <f>IFERROR(IF(INDEX(Results!O:O,MATCH($EI62,Results!$B:$B,0),1)=0,"",INDEX(Results!O:O,MATCH($EI62,Results!$B:$B,0),1)),"")</f>
        <v/>
      </c>
      <c r="FO62">
        <f>FO59</f>
        <v>6</v>
      </c>
      <c r="FP62">
        <f>FP59+1</f>
        <v>18</v>
      </c>
      <c r="FQ62" t="str">
        <f t="shared" ref="FQ62" si="183">FO62&amp;FP62</f>
        <v>618</v>
      </c>
      <c r="FS62" s="180" t="str">
        <f>IFERROR(INDEX(Results!P:P,MATCH($FQ62,Results!$B:$B,0),1),"")</f>
        <v/>
      </c>
      <c r="FT62" s="182" t="str">
        <f>IFERROR(INDEX(Results!Q:Q,MATCH($FQ62,Results!$B:$B,0),1),"")</f>
        <v/>
      </c>
      <c r="FU62" s="183"/>
      <c r="FV62" s="186" t="str">
        <f>IFERROR(INDEX(Results!S:S,MATCH($FQ62,Results!$B:$B,0),1),"")</f>
        <v/>
      </c>
      <c r="FW62" s="118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20"/>
      <c r="GP62" s="121"/>
      <c r="GQ62" s="122"/>
      <c r="GR62" s="123"/>
      <c r="GS62" s="124"/>
      <c r="GT62" s="178"/>
      <c r="GU62" s="178" t="str">
        <f>IFERROR(IF(INDEX(Results!O:O,MATCH($FQ62,Results!$B:$B,0),1)=0,"",INDEX(Results!O:O,MATCH($FQ62,Results!$B:$B,0),1)),"")</f>
        <v/>
      </c>
      <c r="GW62">
        <f>GW59</f>
        <v>7</v>
      </c>
      <c r="GX62">
        <f>GX59+1</f>
        <v>18</v>
      </c>
      <c r="GY62" t="str">
        <f t="shared" ref="GY62" si="184">GW62&amp;GX62</f>
        <v>718</v>
      </c>
      <c r="HA62" s="180" t="str">
        <f>IFERROR(INDEX(Results!P:P,MATCH($GY62,Results!$B:$B,0),1),"")</f>
        <v/>
      </c>
      <c r="HB62" s="182" t="str">
        <f>IFERROR(INDEX(Results!Q:Q,MATCH($GY62,Results!$B:$B,0),1),"")</f>
        <v/>
      </c>
      <c r="HC62" s="183"/>
      <c r="HD62" s="186" t="str">
        <f>IFERROR(INDEX(Results!S:S,MATCH($GY62,Results!$B:$B,0),1),"")</f>
        <v/>
      </c>
      <c r="HE62" s="118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20"/>
      <c r="HX62" s="121"/>
      <c r="HY62" s="122"/>
      <c r="HZ62" s="123"/>
      <c r="IA62" s="124"/>
      <c r="IB62" s="178"/>
      <c r="IC62" s="178" t="str">
        <f>IFERROR(IF(INDEX(Results!O:O,MATCH($GY62,Results!$B:$B,0),1)=0,"",INDEX(Results!O:O,MATCH($GY62,Results!$B:$B,0),1)),"")</f>
        <v/>
      </c>
      <c r="IE62">
        <f>IE59</f>
        <v>8</v>
      </c>
      <c r="IF62">
        <f>IF59+1</f>
        <v>18</v>
      </c>
      <c r="IG62" t="str">
        <f t="shared" ref="IG62" si="185">IE62&amp;IF62</f>
        <v>818</v>
      </c>
      <c r="II62" s="180" t="str">
        <f>IFERROR(INDEX(Results!P:P,MATCH($IG62,Results!$B:$B,0),1),"")</f>
        <v/>
      </c>
      <c r="IJ62" s="182" t="str">
        <f>IFERROR(INDEX(Results!Q:Q,MATCH($IG62,Results!$B:$B,0),1),"")</f>
        <v/>
      </c>
      <c r="IK62" s="183"/>
      <c r="IL62" s="186" t="str">
        <f>IFERROR(INDEX(Results!S:S,MATCH($IG62,Results!$B:$B,0),1),"")</f>
        <v/>
      </c>
      <c r="IM62" s="118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19"/>
      <c r="JA62" s="119"/>
      <c r="JB62" s="119"/>
      <c r="JC62" s="119"/>
      <c r="JD62" s="119"/>
      <c r="JE62" s="120"/>
      <c r="JF62" s="121"/>
      <c r="JG62" s="122"/>
      <c r="JH62" s="123"/>
      <c r="JI62" s="124"/>
      <c r="JJ62" s="178"/>
      <c r="JK62" s="178" t="str">
        <f>IFERROR(IF(INDEX(Results!O:O,MATCH($IG62,Results!$B:$B,0),1)=0,"",INDEX(Results!O:O,MATCH($IG62,Results!$B:$B,0),1)),"")</f>
        <v/>
      </c>
      <c r="JM62">
        <f>JM59</f>
        <v>9</v>
      </c>
      <c r="JN62">
        <f>JN59+1</f>
        <v>18</v>
      </c>
      <c r="JO62" t="str">
        <f t="shared" ref="JO62" si="186">JM62&amp;JN62</f>
        <v>918</v>
      </c>
      <c r="JQ62" s="180" t="str">
        <f>IFERROR(INDEX(Results!P:P,MATCH($JO62,Results!$B:$B,0),1),"")</f>
        <v/>
      </c>
      <c r="JR62" s="182" t="str">
        <f>IFERROR(INDEX(Results!Q:Q,MATCH($JO62,Results!$B:$B,0),1),"")</f>
        <v/>
      </c>
      <c r="JS62" s="183"/>
      <c r="JT62" s="186" t="str">
        <f>IFERROR(INDEX(Results!S:S,MATCH($JO62,Results!$B:$B,0),1),"")</f>
        <v/>
      </c>
      <c r="JU62" s="118"/>
      <c r="JV62" s="119"/>
      <c r="JW62" s="119"/>
      <c r="JX62" s="119"/>
      <c r="JY62" s="119"/>
      <c r="JZ62" s="119"/>
      <c r="KA62" s="119"/>
      <c r="KB62" s="119"/>
      <c r="KC62" s="119"/>
      <c r="KD62" s="119"/>
      <c r="KE62" s="119"/>
      <c r="KF62" s="119"/>
      <c r="KG62" s="119"/>
      <c r="KH62" s="119"/>
      <c r="KI62" s="119"/>
      <c r="KJ62" s="119"/>
      <c r="KK62" s="119"/>
      <c r="KL62" s="119"/>
      <c r="KM62" s="120"/>
      <c r="KN62" s="121"/>
      <c r="KO62" s="122"/>
      <c r="KP62" s="123"/>
      <c r="KQ62" s="124"/>
      <c r="KR62" s="178"/>
      <c r="KS62" s="178" t="str">
        <f>IFERROR(IF(INDEX(Results!O:O,MATCH($JO62,Results!$B:$B,0),1)=0,"",INDEX(Results!O:O,MATCH($JO62,Results!$B:$B,0),1)),"")</f>
        <v/>
      </c>
      <c r="KU62">
        <f>KU59</f>
        <v>10</v>
      </c>
      <c r="KV62">
        <f>KV59+1</f>
        <v>18</v>
      </c>
      <c r="KW62" t="str">
        <f t="shared" ref="KW62" si="187">KU62&amp;KV62</f>
        <v>1018</v>
      </c>
      <c r="KY62" s="180" t="str">
        <f>IFERROR(INDEX(Results!P:P,MATCH($KW62,Results!$B:$B,0),1),"")</f>
        <v/>
      </c>
      <c r="KZ62" s="182" t="str">
        <f>IFERROR(INDEX(Results!Q:Q,MATCH($KW62,Results!$B:$B,0),1),"")</f>
        <v/>
      </c>
      <c r="LA62" s="183"/>
      <c r="LB62" s="186" t="str">
        <f>IFERROR(INDEX(Results!S:S,MATCH($KW62,Results!$B:$B,0),1),"")</f>
        <v/>
      </c>
      <c r="LC62" s="118"/>
      <c r="LD62" s="119"/>
      <c r="LE62" s="119"/>
      <c r="LF62" s="119"/>
      <c r="LG62" s="119"/>
      <c r="LH62" s="119"/>
      <c r="LI62" s="119"/>
      <c r="LJ62" s="119"/>
      <c r="LK62" s="119"/>
      <c r="LL62" s="119"/>
      <c r="LM62" s="119"/>
      <c r="LN62" s="119"/>
      <c r="LO62" s="119"/>
      <c r="LP62" s="119"/>
      <c r="LQ62" s="119"/>
      <c r="LR62" s="119"/>
      <c r="LS62" s="119"/>
      <c r="LT62" s="119"/>
      <c r="LU62" s="120"/>
      <c r="LV62" s="121"/>
      <c r="LW62" s="122"/>
      <c r="LX62" s="123"/>
      <c r="LY62" s="124"/>
      <c r="LZ62" s="178"/>
      <c r="MA62" s="178" t="str">
        <f>IFERROR(IF(INDEX(Results!O:O,MATCH($KW62,Results!$B:$B,0),1)=0,"",INDEX(Results!O:O,MATCH($KW62,Results!$B:$B,0),1)),"")</f>
        <v/>
      </c>
      <c r="MC62">
        <f>MC59</f>
        <v>11</v>
      </c>
      <c r="MD62">
        <f>MD59+1</f>
        <v>18</v>
      </c>
      <c r="ME62" t="str">
        <f t="shared" ref="ME62" si="188">MC62&amp;MD62</f>
        <v>1118</v>
      </c>
      <c r="MG62" s="180" t="str">
        <f>IFERROR(INDEX(Results!P:P,MATCH($ME62,Results!$B:$B,0),1),"")</f>
        <v/>
      </c>
      <c r="MH62" s="182" t="str">
        <f>IFERROR(INDEX(Results!Q:Q,MATCH($ME62,Results!$B:$B,0),1),"")</f>
        <v/>
      </c>
      <c r="MI62" s="183"/>
      <c r="MJ62" s="186" t="str">
        <f>IFERROR(INDEX(Results!S:S,MATCH($ME62,Results!$B:$B,0),1),"")</f>
        <v/>
      </c>
      <c r="MK62" s="118"/>
      <c r="ML62" s="119"/>
      <c r="MM62" s="119"/>
      <c r="MN62" s="119"/>
      <c r="MO62" s="119"/>
      <c r="MP62" s="119"/>
      <c r="MQ62" s="119"/>
      <c r="MR62" s="119"/>
      <c r="MS62" s="119"/>
      <c r="MT62" s="119"/>
      <c r="MU62" s="119"/>
      <c r="MV62" s="119"/>
      <c r="MW62" s="119"/>
      <c r="MX62" s="119"/>
      <c r="MY62" s="119"/>
      <c r="MZ62" s="119"/>
      <c r="NA62" s="119"/>
      <c r="NB62" s="119"/>
      <c r="NC62" s="120"/>
      <c r="ND62" s="121"/>
      <c r="NE62" s="122"/>
      <c r="NF62" s="123"/>
      <c r="NG62" s="124"/>
      <c r="NH62" s="178"/>
      <c r="NI62" s="178" t="str">
        <f>IFERROR(IF(INDEX(Results!O:O,MATCH($ME62,Results!$B:$B,0),1)=0,"",INDEX(Results!O:O,MATCH($ME62,Results!$B:$B,0),1)),"")</f>
        <v/>
      </c>
      <c r="NK62">
        <f>NK59</f>
        <v>12</v>
      </c>
      <c r="NL62">
        <f>NL59+1</f>
        <v>18</v>
      </c>
      <c r="NM62" t="str">
        <f t="shared" ref="NM62" si="189">NK62&amp;NL62</f>
        <v>1218</v>
      </c>
      <c r="NO62" s="180" t="str">
        <f>IFERROR(INDEX(Results!P:P,MATCH($NM62,Results!$B:$B,0),1),"")</f>
        <v/>
      </c>
      <c r="NP62" s="182" t="str">
        <f>IFERROR(INDEX(Results!Q:Q,MATCH($NM62,Results!$B:$B,0),1),"")</f>
        <v/>
      </c>
      <c r="NQ62" s="183"/>
      <c r="NR62" s="186" t="str">
        <f>IFERROR(INDEX(Results!S:S,MATCH($NM62,Results!$B:$B,0),1),"")</f>
        <v/>
      </c>
      <c r="NS62" s="118"/>
      <c r="NT62" s="119"/>
      <c r="NU62" s="119"/>
      <c r="NV62" s="119"/>
      <c r="NW62" s="119"/>
      <c r="NX62" s="119"/>
      <c r="NY62" s="119"/>
      <c r="NZ62" s="119"/>
      <c r="OA62" s="119"/>
      <c r="OB62" s="119"/>
      <c r="OC62" s="119"/>
      <c r="OD62" s="119"/>
      <c r="OE62" s="119"/>
      <c r="OF62" s="119"/>
      <c r="OG62" s="119"/>
      <c r="OH62" s="119"/>
      <c r="OI62" s="119"/>
      <c r="OJ62" s="119"/>
      <c r="OK62" s="120"/>
      <c r="OL62" s="121"/>
      <c r="OM62" s="122"/>
      <c r="ON62" s="123"/>
      <c r="OO62" s="124"/>
      <c r="OP62" s="178"/>
      <c r="OQ62" s="178" t="str">
        <f>IFERROR(IF(INDEX(Results!O:O,MATCH($NM62,Results!$B:$B,0),1)=0,"",INDEX(Results!O:O,MATCH($NM62,Results!$B:$B,0),1)),"")</f>
        <v/>
      </c>
    </row>
    <row r="63" spans="1:407" ht="22.5" customHeight="1" x14ac:dyDescent="0.25">
      <c r="E63" s="213"/>
      <c r="F63" s="214"/>
      <c r="G63" s="215"/>
      <c r="H63" s="216"/>
      <c r="I63" s="118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20"/>
      <c r="AB63" s="121"/>
      <c r="AC63" s="122"/>
      <c r="AD63" s="123"/>
      <c r="AE63" s="124"/>
      <c r="AF63" s="212"/>
      <c r="AG63" s="212"/>
      <c r="AM63" s="213"/>
      <c r="AN63" s="214"/>
      <c r="AO63" s="215"/>
      <c r="AP63" s="216"/>
      <c r="AQ63" s="118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20"/>
      <c r="BJ63" s="121"/>
      <c r="BK63" s="122"/>
      <c r="BL63" s="123"/>
      <c r="BM63" s="124"/>
      <c r="BN63" s="212"/>
      <c r="BO63" s="212"/>
      <c r="BU63" s="213"/>
      <c r="BV63" s="214"/>
      <c r="BW63" s="215"/>
      <c r="BX63" s="216"/>
      <c r="BY63" s="118"/>
      <c r="BZ63" s="119"/>
      <c r="CA63" s="119"/>
      <c r="CB63" s="119"/>
      <c r="CC63" s="119"/>
      <c r="CD63" s="119"/>
      <c r="CE63" s="119"/>
      <c r="CF63" s="119"/>
      <c r="CG63" s="119"/>
      <c r="CH63" s="119"/>
      <c r="CI63" s="119"/>
      <c r="CJ63" s="119"/>
      <c r="CK63" s="119"/>
      <c r="CL63" s="119"/>
      <c r="CM63" s="119"/>
      <c r="CN63" s="119"/>
      <c r="CO63" s="119"/>
      <c r="CP63" s="119"/>
      <c r="CQ63" s="120"/>
      <c r="CR63" s="121"/>
      <c r="CS63" s="122"/>
      <c r="CT63" s="123"/>
      <c r="CU63" s="124"/>
      <c r="CV63" s="212"/>
      <c r="CW63" s="212"/>
      <c r="DC63" s="213"/>
      <c r="DD63" s="214"/>
      <c r="DE63" s="215"/>
      <c r="DF63" s="216"/>
      <c r="DG63" s="118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  <c r="DT63" s="119"/>
      <c r="DU63" s="119"/>
      <c r="DV63" s="119"/>
      <c r="DW63" s="119"/>
      <c r="DX63" s="119"/>
      <c r="DY63" s="120"/>
      <c r="DZ63" s="121"/>
      <c r="EA63" s="122"/>
      <c r="EB63" s="123"/>
      <c r="EC63" s="124"/>
      <c r="ED63" s="212"/>
      <c r="EE63" s="212"/>
      <c r="EK63" s="213"/>
      <c r="EL63" s="214"/>
      <c r="EM63" s="215"/>
      <c r="EN63" s="216"/>
      <c r="EO63" s="118"/>
      <c r="EP63" s="119"/>
      <c r="EQ63" s="119"/>
      <c r="ER63" s="119"/>
      <c r="ES63" s="119"/>
      <c r="ET63" s="119"/>
      <c r="EU63" s="119"/>
      <c r="EV63" s="119"/>
      <c r="EW63" s="119"/>
      <c r="EX63" s="119"/>
      <c r="EY63" s="119"/>
      <c r="EZ63" s="119"/>
      <c r="FA63" s="119"/>
      <c r="FB63" s="119"/>
      <c r="FC63" s="119"/>
      <c r="FD63" s="119"/>
      <c r="FE63" s="119"/>
      <c r="FF63" s="119"/>
      <c r="FG63" s="120"/>
      <c r="FH63" s="121"/>
      <c r="FI63" s="122"/>
      <c r="FJ63" s="123"/>
      <c r="FK63" s="124"/>
      <c r="FL63" s="212"/>
      <c r="FM63" s="212"/>
      <c r="FS63" s="213"/>
      <c r="FT63" s="214"/>
      <c r="FU63" s="215"/>
      <c r="FV63" s="216"/>
      <c r="FW63" s="118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20"/>
      <c r="GP63" s="121"/>
      <c r="GQ63" s="122"/>
      <c r="GR63" s="123"/>
      <c r="GS63" s="124"/>
      <c r="GT63" s="212"/>
      <c r="GU63" s="212"/>
      <c r="HA63" s="213"/>
      <c r="HB63" s="214"/>
      <c r="HC63" s="215"/>
      <c r="HD63" s="216"/>
      <c r="HE63" s="118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20"/>
      <c r="HX63" s="121"/>
      <c r="HY63" s="122"/>
      <c r="HZ63" s="123"/>
      <c r="IA63" s="124"/>
      <c r="IB63" s="212"/>
      <c r="IC63" s="212"/>
      <c r="II63" s="213"/>
      <c r="IJ63" s="214"/>
      <c r="IK63" s="215"/>
      <c r="IL63" s="216"/>
      <c r="IM63" s="118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  <c r="JD63" s="119"/>
      <c r="JE63" s="120"/>
      <c r="JF63" s="121"/>
      <c r="JG63" s="122"/>
      <c r="JH63" s="123"/>
      <c r="JI63" s="124"/>
      <c r="JJ63" s="212"/>
      <c r="JK63" s="212"/>
      <c r="JQ63" s="213"/>
      <c r="JR63" s="214"/>
      <c r="JS63" s="215"/>
      <c r="JT63" s="216"/>
      <c r="JU63" s="118"/>
      <c r="JV63" s="119"/>
      <c r="JW63" s="119"/>
      <c r="JX63" s="119"/>
      <c r="JY63" s="119"/>
      <c r="JZ63" s="119"/>
      <c r="KA63" s="119"/>
      <c r="KB63" s="119"/>
      <c r="KC63" s="119"/>
      <c r="KD63" s="119"/>
      <c r="KE63" s="119"/>
      <c r="KF63" s="119"/>
      <c r="KG63" s="119"/>
      <c r="KH63" s="119"/>
      <c r="KI63" s="119"/>
      <c r="KJ63" s="119"/>
      <c r="KK63" s="119"/>
      <c r="KL63" s="119"/>
      <c r="KM63" s="120"/>
      <c r="KN63" s="121"/>
      <c r="KO63" s="122"/>
      <c r="KP63" s="123"/>
      <c r="KQ63" s="124"/>
      <c r="KR63" s="212"/>
      <c r="KS63" s="212"/>
      <c r="KY63" s="213"/>
      <c r="KZ63" s="214"/>
      <c r="LA63" s="215"/>
      <c r="LB63" s="216"/>
      <c r="LC63" s="118"/>
      <c r="LD63" s="119"/>
      <c r="LE63" s="119"/>
      <c r="LF63" s="119"/>
      <c r="LG63" s="119"/>
      <c r="LH63" s="119"/>
      <c r="LI63" s="119"/>
      <c r="LJ63" s="119"/>
      <c r="LK63" s="119"/>
      <c r="LL63" s="119"/>
      <c r="LM63" s="119"/>
      <c r="LN63" s="119"/>
      <c r="LO63" s="119"/>
      <c r="LP63" s="119"/>
      <c r="LQ63" s="119"/>
      <c r="LR63" s="119"/>
      <c r="LS63" s="119"/>
      <c r="LT63" s="119"/>
      <c r="LU63" s="120"/>
      <c r="LV63" s="121"/>
      <c r="LW63" s="122"/>
      <c r="LX63" s="123"/>
      <c r="LY63" s="124"/>
      <c r="LZ63" s="212"/>
      <c r="MA63" s="212"/>
      <c r="MG63" s="213"/>
      <c r="MH63" s="214"/>
      <c r="MI63" s="215"/>
      <c r="MJ63" s="216"/>
      <c r="MK63" s="118"/>
      <c r="ML63" s="119"/>
      <c r="MM63" s="119"/>
      <c r="MN63" s="119"/>
      <c r="MO63" s="119"/>
      <c r="MP63" s="119"/>
      <c r="MQ63" s="119"/>
      <c r="MR63" s="119"/>
      <c r="MS63" s="119"/>
      <c r="MT63" s="119"/>
      <c r="MU63" s="119"/>
      <c r="MV63" s="119"/>
      <c r="MW63" s="119"/>
      <c r="MX63" s="119"/>
      <c r="MY63" s="119"/>
      <c r="MZ63" s="119"/>
      <c r="NA63" s="119"/>
      <c r="NB63" s="119"/>
      <c r="NC63" s="120"/>
      <c r="ND63" s="121"/>
      <c r="NE63" s="122"/>
      <c r="NF63" s="123"/>
      <c r="NG63" s="124"/>
      <c r="NH63" s="212"/>
      <c r="NI63" s="212"/>
      <c r="NO63" s="213"/>
      <c r="NP63" s="214"/>
      <c r="NQ63" s="215"/>
      <c r="NR63" s="216"/>
      <c r="NS63" s="118"/>
      <c r="NT63" s="119"/>
      <c r="NU63" s="119"/>
      <c r="NV63" s="119"/>
      <c r="NW63" s="119"/>
      <c r="NX63" s="119"/>
      <c r="NY63" s="119"/>
      <c r="NZ63" s="119"/>
      <c r="OA63" s="119"/>
      <c r="OB63" s="119"/>
      <c r="OC63" s="119"/>
      <c r="OD63" s="119"/>
      <c r="OE63" s="119"/>
      <c r="OF63" s="119"/>
      <c r="OG63" s="119"/>
      <c r="OH63" s="119"/>
      <c r="OI63" s="119"/>
      <c r="OJ63" s="119"/>
      <c r="OK63" s="120"/>
      <c r="OL63" s="121"/>
      <c r="OM63" s="122"/>
      <c r="ON63" s="123"/>
      <c r="OO63" s="124"/>
      <c r="OP63" s="212"/>
      <c r="OQ63" s="212"/>
    </row>
    <row r="64" spans="1:407" ht="22.5" customHeight="1" x14ac:dyDescent="0.25">
      <c r="E64" s="181"/>
      <c r="F64" s="184"/>
      <c r="G64" s="185"/>
      <c r="H64" s="187"/>
      <c r="I64" s="118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20"/>
      <c r="AB64" s="121"/>
      <c r="AC64" s="122"/>
      <c r="AD64" s="123"/>
      <c r="AE64" s="124"/>
      <c r="AF64" s="179"/>
      <c r="AG64" s="179"/>
      <c r="AM64" s="181"/>
      <c r="AN64" s="184"/>
      <c r="AO64" s="185"/>
      <c r="AP64" s="187"/>
      <c r="AQ64" s="118"/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20"/>
      <c r="BJ64" s="121"/>
      <c r="BK64" s="122"/>
      <c r="BL64" s="123"/>
      <c r="BM64" s="124"/>
      <c r="BN64" s="179"/>
      <c r="BO64" s="179"/>
      <c r="BU64" s="181" t="str">
        <f>IFERROR(INDEX(Results!P:P,MATCH($BS64,Results!$A:$A,0),1),"")</f>
        <v/>
      </c>
      <c r="BV64" s="184" t="str">
        <f>IFERROR(INDEX(Results!Q:Q,MATCH($BS64,Results!$A:$A,0),1),"")</f>
        <v/>
      </c>
      <c r="BW64" s="185"/>
      <c r="BX64" s="187" t="str">
        <f>IFERROR(INDEX(Results!S:S,MATCH($BS64,Results!$A:$A,0),1),"")</f>
        <v/>
      </c>
      <c r="BY64" s="118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20"/>
      <c r="CR64" s="121"/>
      <c r="CS64" s="122"/>
      <c r="CT64" s="123"/>
      <c r="CU64" s="124"/>
      <c r="CV64" s="179"/>
      <c r="CW64" s="179" t="str">
        <f>IFERROR(IF(INDEX(Results!O:O,MATCH($BS64,Results!$A:$A,0),1)=0,"",INDEX(Results!O:O,MATCH($BS64,Results!$A:$A,0),1)),"")</f>
        <v/>
      </c>
      <c r="DC64" s="181" t="str">
        <f>IFERROR(INDEX(Results!P:P,MATCH($DA64,Results!$A:$A,0),1),"")</f>
        <v/>
      </c>
      <c r="DD64" s="184" t="str">
        <f>IFERROR(INDEX(Results!Q:Q,MATCH($DA64,Results!$A:$A,0),1),"")</f>
        <v/>
      </c>
      <c r="DE64" s="185"/>
      <c r="DF64" s="187" t="str">
        <f>IFERROR(INDEX(Results!S:S,MATCH($DA64,Results!$A:$A,0),1),"")</f>
        <v/>
      </c>
      <c r="DG64" s="118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19"/>
      <c r="DS64" s="119"/>
      <c r="DT64" s="119"/>
      <c r="DU64" s="119"/>
      <c r="DV64" s="119"/>
      <c r="DW64" s="119"/>
      <c r="DX64" s="119"/>
      <c r="DY64" s="120"/>
      <c r="DZ64" s="121"/>
      <c r="EA64" s="122"/>
      <c r="EB64" s="123"/>
      <c r="EC64" s="124"/>
      <c r="ED64" s="179"/>
      <c r="EE64" s="179" t="str">
        <f>IFERROR(IF(INDEX(Results!O:O,MATCH($DA64,Results!$A:$A,0),1)=0,"",INDEX(Results!O:O,MATCH($DA64,Results!$A:$A,0),1)),"")</f>
        <v/>
      </c>
      <c r="EK64" s="181" t="str">
        <f>IFERROR(INDEX(Results!P:P,MATCH($EI64,Results!$A:$A,0),1),"")</f>
        <v/>
      </c>
      <c r="EL64" s="184" t="str">
        <f>IFERROR(INDEX(Results!Q:Q,MATCH($EI64,Results!$A:$A,0),1),"")</f>
        <v/>
      </c>
      <c r="EM64" s="185"/>
      <c r="EN64" s="187" t="str">
        <f>IFERROR(INDEX(Results!S:S,MATCH($EI64,Results!$A:$A,0),1),"")</f>
        <v/>
      </c>
      <c r="EO64" s="118"/>
      <c r="EP64" s="119"/>
      <c r="EQ64" s="119"/>
      <c r="ER64" s="119"/>
      <c r="ES64" s="119"/>
      <c r="ET64" s="119"/>
      <c r="EU64" s="119"/>
      <c r="EV64" s="119"/>
      <c r="EW64" s="119"/>
      <c r="EX64" s="119"/>
      <c r="EY64" s="119"/>
      <c r="EZ64" s="119"/>
      <c r="FA64" s="119"/>
      <c r="FB64" s="119"/>
      <c r="FC64" s="119"/>
      <c r="FD64" s="119"/>
      <c r="FE64" s="119"/>
      <c r="FF64" s="119"/>
      <c r="FG64" s="120"/>
      <c r="FH64" s="121"/>
      <c r="FI64" s="122"/>
      <c r="FJ64" s="123"/>
      <c r="FK64" s="124"/>
      <c r="FL64" s="179"/>
      <c r="FM64" s="179" t="str">
        <f>IFERROR(IF(INDEX(Results!O:O,MATCH($EI64,Results!$A:$A,0),1)=0,"",INDEX(Results!O:O,MATCH($EI64,Results!$A:$A,0),1)),"")</f>
        <v/>
      </c>
      <c r="FS64" s="181" t="str">
        <f>IFERROR(INDEX(Results!P:P,MATCH($FQ64,Results!$A:$A,0),1),"")</f>
        <v/>
      </c>
      <c r="FT64" s="184" t="str">
        <f>IFERROR(INDEX(Results!Q:Q,MATCH($FQ64,Results!$A:$A,0),1),"")</f>
        <v/>
      </c>
      <c r="FU64" s="185"/>
      <c r="FV64" s="187" t="str">
        <f>IFERROR(INDEX(Results!S:S,MATCH($FQ64,Results!$A:$A,0),1),"")</f>
        <v/>
      </c>
      <c r="FW64" s="118"/>
      <c r="FX64" s="119"/>
      <c r="FY64" s="119"/>
      <c r="FZ64" s="119"/>
      <c r="GA64" s="119"/>
      <c r="GB64" s="119"/>
      <c r="GC64" s="119"/>
      <c r="GD64" s="119"/>
      <c r="GE64" s="119"/>
      <c r="GF64" s="119"/>
      <c r="GG64" s="119"/>
      <c r="GH64" s="119"/>
      <c r="GI64" s="119"/>
      <c r="GJ64" s="119"/>
      <c r="GK64" s="119"/>
      <c r="GL64" s="119"/>
      <c r="GM64" s="119"/>
      <c r="GN64" s="119"/>
      <c r="GO64" s="120"/>
      <c r="GP64" s="121"/>
      <c r="GQ64" s="122"/>
      <c r="GR64" s="123"/>
      <c r="GS64" s="124"/>
      <c r="GT64" s="179"/>
      <c r="GU64" s="179" t="str">
        <f>IFERROR(IF(INDEX(Results!O:O,MATCH($FQ64,Results!$A:$A,0),1)=0,"",INDEX(Results!O:O,MATCH($FQ64,Results!$A:$A,0),1)),"")</f>
        <v/>
      </c>
      <c r="HA64" s="181" t="str">
        <f>IFERROR(INDEX(Results!P:P,MATCH($GY64,Results!$A:$A,0),1),"")</f>
        <v/>
      </c>
      <c r="HB64" s="184" t="str">
        <f>IFERROR(INDEX(Results!Q:Q,MATCH($GY64,Results!$A:$A,0),1),"")</f>
        <v/>
      </c>
      <c r="HC64" s="185"/>
      <c r="HD64" s="187" t="str">
        <f>IFERROR(INDEX(Results!S:S,MATCH($GY64,Results!$A:$A,0),1),"")</f>
        <v/>
      </c>
      <c r="HE64" s="118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20"/>
      <c r="HX64" s="121"/>
      <c r="HY64" s="122"/>
      <c r="HZ64" s="123"/>
      <c r="IA64" s="124"/>
      <c r="IB64" s="179"/>
      <c r="IC64" s="179" t="str">
        <f>IFERROR(IF(INDEX(Results!O:O,MATCH($GY64,Results!$A:$A,0),1)=0,"",INDEX(Results!O:O,MATCH($GY64,Results!$A:$A,0),1)),"")</f>
        <v/>
      </c>
      <c r="II64" s="181" t="str">
        <f>IFERROR(INDEX(Results!P:P,MATCH($IG64,Results!$A:$A,0),1),"")</f>
        <v/>
      </c>
      <c r="IJ64" s="184" t="str">
        <f>IFERROR(INDEX(Results!Q:Q,MATCH($IG64,Results!$A:$A,0),1),"")</f>
        <v/>
      </c>
      <c r="IK64" s="185"/>
      <c r="IL64" s="187" t="str">
        <f>IFERROR(INDEX(Results!S:S,MATCH($IG64,Results!$A:$A,0),1),"")</f>
        <v/>
      </c>
      <c r="IM64" s="118"/>
      <c r="IN64" s="119"/>
      <c r="IO64" s="119"/>
      <c r="IP64" s="119"/>
      <c r="IQ64" s="119"/>
      <c r="IR64" s="119"/>
      <c r="IS64" s="119"/>
      <c r="IT64" s="119"/>
      <c r="IU64" s="119"/>
      <c r="IV64" s="119"/>
      <c r="IW64" s="119"/>
      <c r="IX64" s="119"/>
      <c r="IY64" s="119"/>
      <c r="IZ64" s="119"/>
      <c r="JA64" s="119"/>
      <c r="JB64" s="119"/>
      <c r="JC64" s="119"/>
      <c r="JD64" s="119"/>
      <c r="JE64" s="120"/>
      <c r="JF64" s="121"/>
      <c r="JG64" s="122"/>
      <c r="JH64" s="123"/>
      <c r="JI64" s="124"/>
      <c r="JJ64" s="179"/>
      <c r="JK64" s="179" t="str">
        <f>IFERROR(IF(INDEX(Results!O:O,MATCH($IG64,Results!$A:$A,0),1)=0,"",INDEX(Results!O:O,MATCH($IG64,Results!$A:$A,0),1)),"")</f>
        <v/>
      </c>
      <c r="JQ64" s="181" t="str">
        <f>IFERROR(INDEX(Results!P:P,MATCH($JO64,Results!$A:$A,0),1),"")</f>
        <v/>
      </c>
      <c r="JR64" s="184" t="str">
        <f>IFERROR(INDEX(Results!Q:Q,MATCH($JO64,Results!$A:$A,0),1),"")</f>
        <v/>
      </c>
      <c r="JS64" s="185"/>
      <c r="JT64" s="187" t="str">
        <f>IFERROR(INDEX(Results!S:S,MATCH($JO64,Results!$A:$A,0),1),"")</f>
        <v/>
      </c>
      <c r="JU64" s="118"/>
      <c r="JV64" s="119"/>
      <c r="JW64" s="119"/>
      <c r="JX64" s="119"/>
      <c r="JY64" s="119"/>
      <c r="JZ64" s="119"/>
      <c r="KA64" s="119"/>
      <c r="KB64" s="119"/>
      <c r="KC64" s="119"/>
      <c r="KD64" s="119"/>
      <c r="KE64" s="119"/>
      <c r="KF64" s="119"/>
      <c r="KG64" s="119"/>
      <c r="KH64" s="119"/>
      <c r="KI64" s="119"/>
      <c r="KJ64" s="119"/>
      <c r="KK64" s="119"/>
      <c r="KL64" s="119"/>
      <c r="KM64" s="120"/>
      <c r="KN64" s="121"/>
      <c r="KO64" s="122"/>
      <c r="KP64" s="123"/>
      <c r="KQ64" s="124"/>
      <c r="KR64" s="179"/>
      <c r="KS64" s="179" t="str">
        <f>IFERROR(IF(INDEX(Results!O:O,MATCH($JO64,Results!$A:$A,0),1)=0,"",INDEX(Results!O:O,MATCH($JO64,Results!$A:$A,0),1)),"")</f>
        <v/>
      </c>
      <c r="KY64" s="181" t="str">
        <f>IFERROR(INDEX(Results!P:P,MATCH($KW64,Results!$A:$A,0),1),"")</f>
        <v/>
      </c>
      <c r="KZ64" s="184" t="str">
        <f>IFERROR(INDEX(Results!Q:Q,MATCH($KW64,Results!$A:$A,0),1),"")</f>
        <v/>
      </c>
      <c r="LA64" s="185"/>
      <c r="LB64" s="187" t="str">
        <f>IFERROR(INDEX(Results!S:S,MATCH($KW64,Results!$A:$A,0),1),"")</f>
        <v/>
      </c>
      <c r="LC64" s="118"/>
      <c r="LD64" s="119"/>
      <c r="LE64" s="119"/>
      <c r="LF64" s="119"/>
      <c r="LG64" s="119"/>
      <c r="LH64" s="119"/>
      <c r="LI64" s="119"/>
      <c r="LJ64" s="119"/>
      <c r="LK64" s="119"/>
      <c r="LL64" s="119"/>
      <c r="LM64" s="119"/>
      <c r="LN64" s="119"/>
      <c r="LO64" s="119"/>
      <c r="LP64" s="119"/>
      <c r="LQ64" s="119"/>
      <c r="LR64" s="119"/>
      <c r="LS64" s="119"/>
      <c r="LT64" s="119"/>
      <c r="LU64" s="120"/>
      <c r="LV64" s="121"/>
      <c r="LW64" s="122"/>
      <c r="LX64" s="123"/>
      <c r="LY64" s="124"/>
      <c r="LZ64" s="179"/>
      <c r="MA64" s="179" t="str">
        <f>IFERROR(IF(INDEX(Results!O:O,MATCH($KW64,Results!$A:$A,0),1)=0,"",INDEX(Results!O:O,MATCH($KW64,Results!$A:$A,0),1)),"")</f>
        <v/>
      </c>
      <c r="MG64" s="181" t="str">
        <f>IFERROR(INDEX(Results!P:P,MATCH($ME64,Results!$A:$A,0),1),"")</f>
        <v/>
      </c>
      <c r="MH64" s="184" t="str">
        <f>IFERROR(INDEX(Results!Q:Q,MATCH($ME64,Results!$A:$A,0),1),"")</f>
        <v/>
      </c>
      <c r="MI64" s="185"/>
      <c r="MJ64" s="187" t="str">
        <f>IFERROR(INDEX(Results!S:S,MATCH($ME64,Results!$A:$A,0),1),"")</f>
        <v/>
      </c>
      <c r="MK64" s="118"/>
      <c r="ML64" s="119"/>
      <c r="MM64" s="119"/>
      <c r="MN64" s="119"/>
      <c r="MO64" s="119"/>
      <c r="MP64" s="119"/>
      <c r="MQ64" s="119"/>
      <c r="MR64" s="119"/>
      <c r="MS64" s="119"/>
      <c r="MT64" s="119"/>
      <c r="MU64" s="119"/>
      <c r="MV64" s="119"/>
      <c r="MW64" s="119"/>
      <c r="MX64" s="119"/>
      <c r="MY64" s="119"/>
      <c r="MZ64" s="119"/>
      <c r="NA64" s="119"/>
      <c r="NB64" s="119"/>
      <c r="NC64" s="120"/>
      <c r="ND64" s="121"/>
      <c r="NE64" s="122"/>
      <c r="NF64" s="123"/>
      <c r="NG64" s="124"/>
      <c r="NH64" s="179"/>
      <c r="NI64" s="179" t="str">
        <f>IFERROR(IF(INDEX(Results!O:O,MATCH($ME64,Results!$A:$A,0),1)=0,"",INDEX(Results!O:O,MATCH($ME64,Results!$A:$A,0),1)),"")</f>
        <v/>
      </c>
      <c r="NO64" s="181" t="str">
        <f>IFERROR(INDEX(Results!P:P,MATCH($NM64,Results!$A:$A,0),1),"")</f>
        <v/>
      </c>
      <c r="NP64" s="184" t="str">
        <f>IFERROR(INDEX(Results!Q:Q,MATCH($NM64,Results!$A:$A,0),1),"")</f>
        <v/>
      </c>
      <c r="NQ64" s="185"/>
      <c r="NR64" s="187" t="str">
        <f>IFERROR(INDEX(Results!S:S,MATCH($NM64,Results!$A:$A,0),1),"")</f>
        <v/>
      </c>
      <c r="NS64" s="118"/>
      <c r="NT64" s="119"/>
      <c r="NU64" s="119"/>
      <c r="NV64" s="119"/>
      <c r="NW64" s="119"/>
      <c r="NX64" s="119"/>
      <c r="NY64" s="119"/>
      <c r="NZ64" s="119"/>
      <c r="OA64" s="119"/>
      <c r="OB64" s="119"/>
      <c r="OC64" s="119"/>
      <c r="OD64" s="119"/>
      <c r="OE64" s="119"/>
      <c r="OF64" s="119"/>
      <c r="OG64" s="119"/>
      <c r="OH64" s="119"/>
      <c r="OI64" s="119"/>
      <c r="OJ64" s="119"/>
      <c r="OK64" s="120"/>
      <c r="OL64" s="121"/>
      <c r="OM64" s="122"/>
      <c r="ON64" s="123"/>
      <c r="OO64" s="124"/>
      <c r="OP64" s="179"/>
      <c r="OQ64" s="179" t="str">
        <f>IFERROR(IF(INDEX(Results!O:O,MATCH($NM64,Results!$A:$A,0),1)=0,"",INDEX(Results!O:O,MATCH($NM64,Results!$A:$A,0),1)),"")</f>
        <v/>
      </c>
    </row>
    <row r="65" spans="1:407" ht="22.5" customHeight="1" x14ac:dyDescent="0.25">
      <c r="A65">
        <f>A62</f>
        <v>0</v>
      </c>
      <c r="B65">
        <f>B62+1</f>
        <v>3</v>
      </c>
      <c r="C65" t="str">
        <f t="shared" ref="C65" si="190">A65&amp;B65</f>
        <v>03</v>
      </c>
      <c r="E65" s="180" t="str">
        <f>IFERROR(INDEX(Results!P:P,MATCH($C65,Results!$B:$B,0),1),"")</f>
        <v/>
      </c>
      <c r="F65" s="182" t="str">
        <f>IFERROR(INDEX(Results!Q:Q,MATCH($C65,Results!$B:$B,0),1),"")</f>
        <v/>
      </c>
      <c r="G65" s="183"/>
      <c r="H65" s="186" t="str">
        <f>IFERROR(INDEX(Results!S:S,MATCH($C65,Results!$B:$B,0),1),"")</f>
        <v/>
      </c>
      <c r="I65" s="118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20"/>
      <c r="AB65" s="121"/>
      <c r="AC65" s="122"/>
      <c r="AD65" s="123"/>
      <c r="AE65" s="124"/>
      <c r="AF65" s="178"/>
      <c r="AG65" s="178" t="str">
        <f>IFERROR(IF(INDEX(Results!O:O,MATCH($C65,Results!$B:$B,0),1)=0,"",INDEX(Results!O:O,MATCH($C65,Results!$B:$B,0),1)),"")</f>
        <v/>
      </c>
      <c r="AI65">
        <f>AI62</f>
        <v>2</v>
      </c>
      <c r="AJ65">
        <f>AJ62+1</f>
        <v>19</v>
      </c>
      <c r="AK65" t="str">
        <f t="shared" ref="AK65" si="191">AI65&amp;AJ65</f>
        <v>219</v>
      </c>
      <c r="AM65" s="180" t="str">
        <f>IFERROR(INDEX(Results!P:P,MATCH($AK65,Results!$B:$B,0),1),"")</f>
        <v/>
      </c>
      <c r="AN65" s="182" t="str">
        <f>IFERROR(INDEX(Results!Q:Q,MATCH($AK65,Results!$B:$B,0),1),"")</f>
        <v/>
      </c>
      <c r="AO65" s="183"/>
      <c r="AP65" s="186" t="str">
        <f>IFERROR(INDEX(Results!S:S,MATCH($AK65,Results!$B:$B,0),1),"")</f>
        <v/>
      </c>
      <c r="AQ65" s="118"/>
      <c r="AR65" s="119"/>
      <c r="AS65" s="119"/>
      <c r="AT65" s="119"/>
      <c r="AU65" s="119"/>
      <c r="AV65" s="119"/>
      <c r="AW65" s="119"/>
      <c r="AX65" s="119"/>
      <c r="AY65" s="119"/>
      <c r="AZ65" s="119"/>
      <c r="BA65" s="119"/>
      <c r="BB65" s="119"/>
      <c r="BC65" s="119"/>
      <c r="BD65" s="119"/>
      <c r="BE65" s="119"/>
      <c r="BF65" s="119"/>
      <c r="BG65" s="119"/>
      <c r="BH65" s="119"/>
      <c r="BI65" s="120"/>
      <c r="BJ65" s="121"/>
      <c r="BK65" s="122"/>
      <c r="BL65" s="123"/>
      <c r="BM65" s="124"/>
      <c r="BN65" s="178"/>
      <c r="BO65" s="178" t="str">
        <f>IFERROR(IF(INDEX(Results!O:O,MATCH($AK65,Results!$B:$B,0),1)=0,"",INDEX(Results!O:O,MATCH($AK65,Results!$B:$B,0),1)),"")</f>
        <v/>
      </c>
      <c r="BQ65">
        <f>BQ62</f>
        <v>3</v>
      </c>
      <c r="BR65">
        <f>BR62+1</f>
        <v>19</v>
      </c>
      <c r="BS65" t="str">
        <f t="shared" ref="BS65" si="192">BQ65&amp;BR65</f>
        <v>319</v>
      </c>
      <c r="BU65" s="180" t="str">
        <f>IFERROR(INDEX(Results!P:P,MATCH($BS65,Results!$B:$B,0),1),"")</f>
        <v/>
      </c>
      <c r="BV65" s="182" t="str">
        <f>IFERROR(INDEX(Results!Q:Q,MATCH($BS65,Results!$B:$B,0),1),"")</f>
        <v/>
      </c>
      <c r="BW65" s="183"/>
      <c r="BX65" s="186" t="str">
        <f>IFERROR(INDEX(Results!S:S,MATCH($BS65,Results!$B:$B,0),1),"")</f>
        <v/>
      </c>
      <c r="BY65" s="118"/>
      <c r="BZ65" s="119"/>
      <c r="CA65" s="119"/>
      <c r="CB65" s="119"/>
      <c r="CC65" s="119"/>
      <c r="CD65" s="119"/>
      <c r="CE65" s="119"/>
      <c r="CF65" s="119"/>
      <c r="CG65" s="119"/>
      <c r="CH65" s="119"/>
      <c r="CI65" s="119"/>
      <c r="CJ65" s="119"/>
      <c r="CK65" s="119"/>
      <c r="CL65" s="119"/>
      <c r="CM65" s="119"/>
      <c r="CN65" s="119"/>
      <c r="CO65" s="119"/>
      <c r="CP65" s="119"/>
      <c r="CQ65" s="120"/>
      <c r="CR65" s="121"/>
      <c r="CS65" s="122"/>
      <c r="CT65" s="123"/>
      <c r="CU65" s="124"/>
      <c r="CV65" s="178"/>
      <c r="CW65" s="178" t="str">
        <f>IFERROR(IF(INDEX(Results!O:O,MATCH($BS65,Results!$B:$B,0),1)=0,"",INDEX(Results!O:O,MATCH($BS65,Results!$B:$B,0),1)),"")</f>
        <v/>
      </c>
      <c r="CY65">
        <f>CY62</f>
        <v>4</v>
      </c>
      <c r="CZ65">
        <f>CZ62+1</f>
        <v>19</v>
      </c>
      <c r="DA65" t="str">
        <f t="shared" ref="DA65" si="193">CY65&amp;CZ65</f>
        <v>419</v>
      </c>
      <c r="DC65" s="180">
        <f>IFERROR(INDEX(Results!P:P,MATCH($DA65,Results!$B:$B,0),1),"")</f>
        <v>5</v>
      </c>
      <c r="DD65" s="182" t="str">
        <f>IFERROR(INDEX(Results!Q:Q,MATCH($DA65,Results!$B:$B,0),1),"")</f>
        <v>Alexis Cross</v>
      </c>
      <c r="DE65" s="183"/>
      <c r="DF65" s="186" t="str">
        <f>IFERROR(INDEX(Results!S:S,MATCH($DA65,Results!$B:$B,0),1),"")</f>
        <v xml:space="preserve">Darra Oxley </v>
      </c>
      <c r="DG65" s="118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19"/>
      <c r="DS65" s="119"/>
      <c r="DT65" s="119"/>
      <c r="DU65" s="119"/>
      <c r="DV65" s="119"/>
      <c r="DW65" s="119"/>
      <c r="DX65" s="119"/>
      <c r="DY65" s="120"/>
      <c r="DZ65" s="121"/>
      <c r="EA65" s="122"/>
      <c r="EB65" s="123"/>
      <c r="EC65" s="124"/>
      <c r="ED65" s="178"/>
      <c r="EE65" s="178" t="str">
        <f>IFERROR(IF(INDEX(Results!O:O,MATCH($DA65,Results!$B:$B,0),1)=0,"",INDEX(Results!O:O,MATCH($DA65,Results!$B:$B,0),1)),"")</f>
        <v/>
      </c>
      <c r="EG65">
        <f>EG62</f>
        <v>5</v>
      </c>
      <c r="EH65">
        <f>EH62+1</f>
        <v>19</v>
      </c>
      <c r="EI65" t="str">
        <f t="shared" ref="EI65" si="194">EG65&amp;EH65</f>
        <v>519</v>
      </c>
      <c r="EK65" s="180" t="str">
        <f>IFERROR(INDEX(Results!P:P,MATCH($EI65,Results!$B:$B,0),1),"")</f>
        <v/>
      </c>
      <c r="EL65" s="182" t="str">
        <f>IFERROR(INDEX(Results!Q:Q,MATCH($EI65,Results!$B:$B,0),1),"")</f>
        <v/>
      </c>
      <c r="EM65" s="183"/>
      <c r="EN65" s="186" t="str">
        <f>IFERROR(INDEX(Results!S:S,MATCH($EI65,Results!$B:$B,0),1),"")</f>
        <v/>
      </c>
      <c r="EO65" s="118"/>
      <c r="EP65" s="119"/>
      <c r="EQ65" s="119"/>
      <c r="ER65" s="119"/>
      <c r="ES65" s="119"/>
      <c r="ET65" s="119"/>
      <c r="EU65" s="119"/>
      <c r="EV65" s="119"/>
      <c r="EW65" s="119"/>
      <c r="EX65" s="119"/>
      <c r="EY65" s="119"/>
      <c r="EZ65" s="119"/>
      <c r="FA65" s="119"/>
      <c r="FB65" s="119"/>
      <c r="FC65" s="119"/>
      <c r="FD65" s="119"/>
      <c r="FE65" s="119"/>
      <c r="FF65" s="119"/>
      <c r="FG65" s="120"/>
      <c r="FH65" s="121"/>
      <c r="FI65" s="122"/>
      <c r="FJ65" s="123"/>
      <c r="FK65" s="124"/>
      <c r="FL65" s="178"/>
      <c r="FM65" s="178" t="str">
        <f>IFERROR(IF(INDEX(Results!O:O,MATCH($EI65,Results!$B:$B,0),1)=0,"",INDEX(Results!O:O,MATCH($EI65,Results!$B:$B,0),1)),"")</f>
        <v/>
      </c>
      <c r="FO65">
        <f>FO62</f>
        <v>6</v>
      </c>
      <c r="FP65">
        <f>FP62+1</f>
        <v>19</v>
      </c>
      <c r="FQ65" t="str">
        <f t="shared" ref="FQ65" si="195">FO65&amp;FP65</f>
        <v>619</v>
      </c>
      <c r="FS65" s="180" t="str">
        <f>IFERROR(INDEX(Results!P:P,MATCH($FQ65,Results!$B:$B,0),1),"")</f>
        <v/>
      </c>
      <c r="FT65" s="182" t="str">
        <f>IFERROR(INDEX(Results!Q:Q,MATCH($FQ65,Results!$B:$B,0),1),"")</f>
        <v/>
      </c>
      <c r="FU65" s="183"/>
      <c r="FV65" s="186" t="str">
        <f>IFERROR(INDEX(Results!S:S,MATCH($FQ65,Results!$B:$B,0),1),"")</f>
        <v/>
      </c>
      <c r="FW65" s="118"/>
      <c r="FX65" s="119"/>
      <c r="FY65" s="119"/>
      <c r="FZ65" s="119"/>
      <c r="GA65" s="119"/>
      <c r="GB65" s="119"/>
      <c r="GC65" s="119"/>
      <c r="GD65" s="119"/>
      <c r="GE65" s="119"/>
      <c r="GF65" s="119"/>
      <c r="GG65" s="119"/>
      <c r="GH65" s="119"/>
      <c r="GI65" s="119"/>
      <c r="GJ65" s="119"/>
      <c r="GK65" s="119"/>
      <c r="GL65" s="119"/>
      <c r="GM65" s="119"/>
      <c r="GN65" s="119"/>
      <c r="GO65" s="120"/>
      <c r="GP65" s="121"/>
      <c r="GQ65" s="122"/>
      <c r="GR65" s="123"/>
      <c r="GS65" s="124"/>
      <c r="GT65" s="178"/>
      <c r="GU65" s="178" t="str">
        <f>IFERROR(IF(INDEX(Results!O:O,MATCH($FQ65,Results!$B:$B,0),1)=0,"",INDEX(Results!O:O,MATCH($FQ65,Results!$B:$B,0),1)),"")</f>
        <v/>
      </c>
      <c r="GW65">
        <f>GW62</f>
        <v>7</v>
      </c>
      <c r="GX65">
        <f>GX62+1</f>
        <v>19</v>
      </c>
      <c r="GY65" t="str">
        <f t="shared" ref="GY65" si="196">GW65&amp;GX65</f>
        <v>719</v>
      </c>
      <c r="HA65" s="180" t="str">
        <f>IFERROR(INDEX(Results!P:P,MATCH($GY65,Results!$B:$B,0),1),"")</f>
        <v/>
      </c>
      <c r="HB65" s="182" t="str">
        <f>IFERROR(INDEX(Results!Q:Q,MATCH($GY65,Results!$B:$B,0),1),"")</f>
        <v/>
      </c>
      <c r="HC65" s="183"/>
      <c r="HD65" s="186" t="str">
        <f>IFERROR(INDEX(Results!S:S,MATCH($GY65,Results!$B:$B,0),1),"")</f>
        <v/>
      </c>
      <c r="HE65" s="118"/>
      <c r="HF65" s="119"/>
      <c r="HG65" s="119"/>
      <c r="HH65" s="119"/>
      <c r="HI65" s="119"/>
      <c r="HJ65" s="119"/>
      <c r="HK65" s="119"/>
      <c r="HL65" s="119"/>
      <c r="HM65" s="119"/>
      <c r="HN65" s="119"/>
      <c r="HO65" s="119"/>
      <c r="HP65" s="119"/>
      <c r="HQ65" s="119"/>
      <c r="HR65" s="119"/>
      <c r="HS65" s="119"/>
      <c r="HT65" s="119"/>
      <c r="HU65" s="119"/>
      <c r="HV65" s="119"/>
      <c r="HW65" s="120"/>
      <c r="HX65" s="121"/>
      <c r="HY65" s="122"/>
      <c r="HZ65" s="123"/>
      <c r="IA65" s="124"/>
      <c r="IB65" s="178"/>
      <c r="IC65" s="178" t="str">
        <f>IFERROR(IF(INDEX(Results!O:O,MATCH($GY65,Results!$B:$B,0),1)=0,"",INDEX(Results!O:O,MATCH($GY65,Results!$B:$B,0),1)),"")</f>
        <v/>
      </c>
      <c r="IE65">
        <f>IE62</f>
        <v>8</v>
      </c>
      <c r="IF65">
        <f>IF62+1</f>
        <v>19</v>
      </c>
      <c r="IG65" t="str">
        <f t="shared" ref="IG65" si="197">IE65&amp;IF65</f>
        <v>819</v>
      </c>
      <c r="II65" s="180" t="str">
        <f>IFERROR(INDEX(Results!P:P,MATCH($IG65,Results!$B:$B,0),1),"")</f>
        <v/>
      </c>
      <c r="IJ65" s="182" t="str">
        <f>IFERROR(INDEX(Results!Q:Q,MATCH($IG65,Results!$B:$B,0),1),"")</f>
        <v/>
      </c>
      <c r="IK65" s="183"/>
      <c r="IL65" s="186" t="str">
        <f>IFERROR(INDEX(Results!S:S,MATCH($IG65,Results!$B:$B,0),1),"")</f>
        <v/>
      </c>
      <c r="IM65" s="118"/>
      <c r="IN65" s="119"/>
      <c r="IO65" s="119"/>
      <c r="IP65" s="119"/>
      <c r="IQ65" s="119"/>
      <c r="IR65" s="119"/>
      <c r="IS65" s="119"/>
      <c r="IT65" s="119"/>
      <c r="IU65" s="119"/>
      <c r="IV65" s="119"/>
      <c r="IW65" s="119"/>
      <c r="IX65" s="119"/>
      <c r="IY65" s="119"/>
      <c r="IZ65" s="119"/>
      <c r="JA65" s="119"/>
      <c r="JB65" s="119"/>
      <c r="JC65" s="119"/>
      <c r="JD65" s="119"/>
      <c r="JE65" s="120"/>
      <c r="JF65" s="121"/>
      <c r="JG65" s="122"/>
      <c r="JH65" s="123"/>
      <c r="JI65" s="124"/>
      <c r="JJ65" s="178"/>
      <c r="JK65" s="178" t="str">
        <f>IFERROR(IF(INDEX(Results!O:O,MATCH($IG65,Results!$B:$B,0),1)=0,"",INDEX(Results!O:O,MATCH($IG65,Results!$B:$B,0),1)),"")</f>
        <v/>
      </c>
      <c r="JM65">
        <f>JM62</f>
        <v>9</v>
      </c>
      <c r="JN65">
        <f>JN62+1</f>
        <v>19</v>
      </c>
      <c r="JO65" t="str">
        <f t="shared" ref="JO65" si="198">JM65&amp;JN65</f>
        <v>919</v>
      </c>
      <c r="JQ65" s="180" t="str">
        <f>IFERROR(INDEX(Results!P:P,MATCH($JO65,Results!$B:$B,0),1),"")</f>
        <v/>
      </c>
      <c r="JR65" s="182" t="str">
        <f>IFERROR(INDEX(Results!Q:Q,MATCH($JO65,Results!$B:$B,0),1),"")</f>
        <v/>
      </c>
      <c r="JS65" s="183"/>
      <c r="JT65" s="186" t="str">
        <f>IFERROR(INDEX(Results!S:S,MATCH($JO65,Results!$B:$B,0),1),"")</f>
        <v/>
      </c>
      <c r="JU65" s="118"/>
      <c r="JV65" s="119"/>
      <c r="JW65" s="119"/>
      <c r="JX65" s="119"/>
      <c r="JY65" s="119"/>
      <c r="JZ65" s="119"/>
      <c r="KA65" s="119"/>
      <c r="KB65" s="119"/>
      <c r="KC65" s="119"/>
      <c r="KD65" s="119"/>
      <c r="KE65" s="119"/>
      <c r="KF65" s="119"/>
      <c r="KG65" s="119"/>
      <c r="KH65" s="119"/>
      <c r="KI65" s="119"/>
      <c r="KJ65" s="119"/>
      <c r="KK65" s="119"/>
      <c r="KL65" s="119"/>
      <c r="KM65" s="120"/>
      <c r="KN65" s="121"/>
      <c r="KO65" s="122"/>
      <c r="KP65" s="123"/>
      <c r="KQ65" s="124"/>
      <c r="KR65" s="178"/>
      <c r="KS65" s="178" t="str">
        <f>IFERROR(IF(INDEX(Results!O:O,MATCH($JO65,Results!$B:$B,0),1)=0,"",INDEX(Results!O:O,MATCH($JO65,Results!$B:$B,0),1)),"")</f>
        <v/>
      </c>
      <c r="KU65">
        <f>KU62</f>
        <v>10</v>
      </c>
      <c r="KV65">
        <f>KV62+1</f>
        <v>19</v>
      </c>
      <c r="KW65" t="str">
        <f t="shared" ref="KW65" si="199">KU65&amp;KV65</f>
        <v>1019</v>
      </c>
      <c r="KY65" s="180" t="str">
        <f>IFERROR(INDEX(Results!P:P,MATCH($KW65,Results!$B:$B,0),1),"")</f>
        <v/>
      </c>
      <c r="KZ65" s="182" t="str">
        <f>IFERROR(INDEX(Results!Q:Q,MATCH($KW65,Results!$B:$B,0),1),"")</f>
        <v/>
      </c>
      <c r="LA65" s="183"/>
      <c r="LB65" s="186" t="str">
        <f>IFERROR(INDEX(Results!S:S,MATCH($KW65,Results!$B:$B,0),1),"")</f>
        <v/>
      </c>
      <c r="LC65" s="118"/>
      <c r="LD65" s="119"/>
      <c r="LE65" s="119"/>
      <c r="LF65" s="119"/>
      <c r="LG65" s="119"/>
      <c r="LH65" s="119"/>
      <c r="LI65" s="119"/>
      <c r="LJ65" s="119"/>
      <c r="LK65" s="119"/>
      <c r="LL65" s="119"/>
      <c r="LM65" s="119"/>
      <c r="LN65" s="119"/>
      <c r="LO65" s="119"/>
      <c r="LP65" s="119"/>
      <c r="LQ65" s="119"/>
      <c r="LR65" s="119"/>
      <c r="LS65" s="119"/>
      <c r="LT65" s="119"/>
      <c r="LU65" s="120"/>
      <c r="LV65" s="121"/>
      <c r="LW65" s="122"/>
      <c r="LX65" s="123"/>
      <c r="LY65" s="124"/>
      <c r="LZ65" s="178"/>
      <c r="MA65" s="178" t="str">
        <f>IFERROR(IF(INDEX(Results!O:O,MATCH($KW65,Results!$B:$B,0),1)=0,"",INDEX(Results!O:O,MATCH($KW65,Results!$B:$B,0),1)),"")</f>
        <v/>
      </c>
      <c r="MC65">
        <f>MC62</f>
        <v>11</v>
      </c>
      <c r="MD65">
        <f>MD62+1</f>
        <v>19</v>
      </c>
      <c r="ME65" t="str">
        <f t="shared" ref="ME65" si="200">MC65&amp;MD65</f>
        <v>1119</v>
      </c>
      <c r="MG65" s="180" t="str">
        <f>IFERROR(INDEX(Results!P:P,MATCH($ME65,Results!$B:$B,0),1),"")</f>
        <v/>
      </c>
      <c r="MH65" s="182" t="str">
        <f>IFERROR(INDEX(Results!Q:Q,MATCH($ME65,Results!$B:$B,0),1),"")</f>
        <v/>
      </c>
      <c r="MI65" s="183"/>
      <c r="MJ65" s="186" t="str">
        <f>IFERROR(INDEX(Results!S:S,MATCH($ME65,Results!$B:$B,0),1),"")</f>
        <v/>
      </c>
      <c r="MK65" s="118"/>
      <c r="ML65" s="119"/>
      <c r="MM65" s="119"/>
      <c r="MN65" s="119"/>
      <c r="MO65" s="119"/>
      <c r="MP65" s="119"/>
      <c r="MQ65" s="119"/>
      <c r="MR65" s="119"/>
      <c r="MS65" s="119"/>
      <c r="MT65" s="119"/>
      <c r="MU65" s="119"/>
      <c r="MV65" s="119"/>
      <c r="MW65" s="119"/>
      <c r="MX65" s="119"/>
      <c r="MY65" s="119"/>
      <c r="MZ65" s="119"/>
      <c r="NA65" s="119"/>
      <c r="NB65" s="119"/>
      <c r="NC65" s="120"/>
      <c r="ND65" s="121"/>
      <c r="NE65" s="122"/>
      <c r="NF65" s="123"/>
      <c r="NG65" s="124"/>
      <c r="NH65" s="178"/>
      <c r="NI65" s="178" t="str">
        <f>IFERROR(IF(INDEX(Results!O:O,MATCH($ME65,Results!$B:$B,0),1)=0,"",INDEX(Results!O:O,MATCH($ME65,Results!$B:$B,0),1)),"")</f>
        <v/>
      </c>
      <c r="NK65">
        <f>NK62</f>
        <v>12</v>
      </c>
      <c r="NL65">
        <f>NL62+1</f>
        <v>19</v>
      </c>
      <c r="NM65" t="str">
        <f t="shared" ref="NM65" si="201">NK65&amp;NL65</f>
        <v>1219</v>
      </c>
      <c r="NO65" s="180" t="str">
        <f>IFERROR(INDEX(Results!P:P,MATCH($NM65,Results!$B:$B,0),1),"")</f>
        <v/>
      </c>
      <c r="NP65" s="182" t="str">
        <f>IFERROR(INDEX(Results!Q:Q,MATCH($NM65,Results!$B:$B,0),1),"")</f>
        <v/>
      </c>
      <c r="NQ65" s="183"/>
      <c r="NR65" s="186" t="str">
        <f>IFERROR(INDEX(Results!S:S,MATCH($NM65,Results!$B:$B,0),1),"")</f>
        <v/>
      </c>
      <c r="NS65" s="118"/>
      <c r="NT65" s="119"/>
      <c r="NU65" s="119"/>
      <c r="NV65" s="119"/>
      <c r="NW65" s="119"/>
      <c r="NX65" s="119"/>
      <c r="NY65" s="119"/>
      <c r="NZ65" s="119"/>
      <c r="OA65" s="119"/>
      <c r="OB65" s="119"/>
      <c r="OC65" s="119"/>
      <c r="OD65" s="119"/>
      <c r="OE65" s="119"/>
      <c r="OF65" s="119"/>
      <c r="OG65" s="119"/>
      <c r="OH65" s="119"/>
      <c r="OI65" s="119"/>
      <c r="OJ65" s="119"/>
      <c r="OK65" s="120"/>
      <c r="OL65" s="121"/>
      <c r="OM65" s="122"/>
      <c r="ON65" s="123"/>
      <c r="OO65" s="124"/>
      <c r="OP65" s="178"/>
      <c r="OQ65" s="178" t="str">
        <f>IFERROR(IF(INDEX(Results!O:O,MATCH($NM65,Results!$B:$B,0),1)=0,"",INDEX(Results!O:O,MATCH($NM65,Results!$B:$B,0),1)),"")</f>
        <v/>
      </c>
    </row>
    <row r="66" spans="1:407" ht="22.5" customHeight="1" x14ac:dyDescent="0.25">
      <c r="E66" s="213"/>
      <c r="F66" s="214"/>
      <c r="G66" s="215"/>
      <c r="H66" s="216"/>
      <c r="I66" s="118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20"/>
      <c r="AB66" s="121"/>
      <c r="AC66" s="122"/>
      <c r="AD66" s="123"/>
      <c r="AE66" s="124"/>
      <c r="AF66" s="212"/>
      <c r="AG66" s="212"/>
      <c r="AM66" s="213"/>
      <c r="AN66" s="214"/>
      <c r="AO66" s="215"/>
      <c r="AP66" s="216"/>
      <c r="AQ66" s="118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20"/>
      <c r="BJ66" s="121"/>
      <c r="BK66" s="122"/>
      <c r="BL66" s="123"/>
      <c r="BM66" s="124"/>
      <c r="BN66" s="212"/>
      <c r="BO66" s="212"/>
      <c r="BU66" s="213"/>
      <c r="BV66" s="214"/>
      <c r="BW66" s="215"/>
      <c r="BX66" s="216"/>
      <c r="BY66" s="118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20"/>
      <c r="CR66" s="121"/>
      <c r="CS66" s="122"/>
      <c r="CT66" s="123"/>
      <c r="CU66" s="124"/>
      <c r="CV66" s="212"/>
      <c r="CW66" s="212"/>
      <c r="DC66" s="213"/>
      <c r="DD66" s="214"/>
      <c r="DE66" s="215"/>
      <c r="DF66" s="216"/>
      <c r="DG66" s="118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20"/>
      <c r="DZ66" s="121"/>
      <c r="EA66" s="122"/>
      <c r="EB66" s="123"/>
      <c r="EC66" s="124"/>
      <c r="ED66" s="212"/>
      <c r="EE66" s="212"/>
      <c r="EK66" s="213"/>
      <c r="EL66" s="214"/>
      <c r="EM66" s="215"/>
      <c r="EN66" s="216"/>
      <c r="EO66" s="118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20"/>
      <c r="FH66" s="121"/>
      <c r="FI66" s="122"/>
      <c r="FJ66" s="123"/>
      <c r="FK66" s="124"/>
      <c r="FL66" s="212"/>
      <c r="FM66" s="212"/>
      <c r="FS66" s="213"/>
      <c r="FT66" s="214"/>
      <c r="FU66" s="215"/>
      <c r="FV66" s="216"/>
      <c r="FW66" s="118"/>
      <c r="FX66" s="119"/>
      <c r="FY66" s="119"/>
      <c r="FZ66" s="119"/>
      <c r="GA66" s="119"/>
      <c r="GB66" s="119"/>
      <c r="GC66" s="119"/>
      <c r="GD66" s="119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20"/>
      <c r="GP66" s="121"/>
      <c r="GQ66" s="122"/>
      <c r="GR66" s="123"/>
      <c r="GS66" s="124"/>
      <c r="GT66" s="212"/>
      <c r="GU66" s="212"/>
      <c r="HA66" s="213"/>
      <c r="HB66" s="214"/>
      <c r="HC66" s="215"/>
      <c r="HD66" s="216"/>
      <c r="HE66" s="118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20"/>
      <c r="HX66" s="121"/>
      <c r="HY66" s="122"/>
      <c r="HZ66" s="123"/>
      <c r="IA66" s="124"/>
      <c r="IB66" s="212"/>
      <c r="IC66" s="212"/>
      <c r="II66" s="213"/>
      <c r="IJ66" s="214"/>
      <c r="IK66" s="215"/>
      <c r="IL66" s="216"/>
      <c r="IM66" s="118"/>
      <c r="IN66" s="119"/>
      <c r="IO66" s="119"/>
      <c r="IP66" s="119"/>
      <c r="IQ66" s="119"/>
      <c r="IR66" s="119"/>
      <c r="IS66" s="119"/>
      <c r="IT66" s="119"/>
      <c r="IU66" s="119"/>
      <c r="IV66" s="119"/>
      <c r="IW66" s="119"/>
      <c r="IX66" s="119"/>
      <c r="IY66" s="119"/>
      <c r="IZ66" s="119"/>
      <c r="JA66" s="119"/>
      <c r="JB66" s="119"/>
      <c r="JC66" s="119"/>
      <c r="JD66" s="119"/>
      <c r="JE66" s="120"/>
      <c r="JF66" s="121"/>
      <c r="JG66" s="122"/>
      <c r="JH66" s="123"/>
      <c r="JI66" s="124"/>
      <c r="JJ66" s="212"/>
      <c r="JK66" s="212"/>
      <c r="JQ66" s="213"/>
      <c r="JR66" s="214"/>
      <c r="JS66" s="215"/>
      <c r="JT66" s="216"/>
      <c r="JU66" s="118"/>
      <c r="JV66" s="119"/>
      <c r="JW66" s="119"/>
      <c r="JX66" s="119"/>
      <c r="JY66" s="119"/>
      <c r="JZ66" s="119"/>
      <c r="KA66" s="119"/>
      <c r="KB66" s="119"/>
      <c r="KC66" s="119"/>
      <c r="KD66" s="119"/>
      <c r="KE66" s="119"/>
      <c r="KF66" s="119"/>
      <c r="KG66" s="119"/>
      <c r="KH66" s="119"/>
      <c r="KI66" s="119"/>
      <c r="KJ66" s="119"/>
      <c r="KK66" s="119"/>
      <c r="KL66" s="119"/>
      <c r="KM66" s="120"/>
      <c r="KN66" s="121"/>
      <c r="KO66" s="122"/>
      <c r="KP66" s="123"/>
      <c r="KQ66" s="124"/>
      <c r="KR66" s="212"/>
      <c r="KS66" s="212"/>
      <c r="KY66" s="213"/>
      <c r="KZ66" s="214"/>
      <c r="LA66" s="215"/>
      <c r="LB66" s="216"/>
      <c r="LC66" s="118"/>
      <c r="LD66" s="119"/>
      <c r="LE66" s="119"/>
      <c r="LF66" s="119"/>
      <c r="LG66" s="119"/>
      <c r="LH66" s="119"/>
      <c r="LI66" s="119"/>
      <c r="LJ66" s="119"/>
      <c r="LK66" s="119"/>
      <c r="LL66" s="119"/>
      <c r="LM66" s="119"/>
      <c r="LN66" s="119"/>
      <c r="LO66" s="119"/>
      <c r="LP66" s="119"/>
      <c r="LQ66" s="119"/>
      <c r="LR66" s="119"/>
      <c r="LS66" s="119"/>
      <c r="LT66" s="119"/>
      <c r="LU66" s="120"/>
      <c r="LV66" s="121"/>
      <c r="LW66" s="122"/>
      <c r="LX66" s="123"/>
      <c r="LY66" s="124"/>
      <c r="LZ66" s="212"/>
      <c r="MA66" s="212"/>
      <c r="MG66" s="213"/>
      <c r="MH66" s="214"/>
      <c r="MI66" s="215"/>
      <c r="MJ66" s="216"/>
      <c r="MK66" s="118"/>
      <c r="ML66" s="119"/>
      <c r="MM66" s="119"/>
      <c r="MN66" s="119"/>
      <c r="MO66" s="119"/>
      <c r="MP66" s="119"/>
      <c r="MQ66" s="119"/>
      <c r="MR66" s="119"/>
      <c r="MS66" s="119"/>
      <c r="MT66" s="119"/>
      <c r="MU66" s="119"/>
      <c r="MV66" s="119"/>
      <c r="MW66" s="119"/>
      <c r="MX66" s="119"/>
      <c r="MY66" s="119"/>
      <c r="MZ66" s="119"/>
      <c r="NA66" s="119"/>
      <c r="NB66" s="119"/>
      <c r="NC66" s="120"/>
      <c r="ND66" s="121"/>
      <c r="NE66" s="122"/>
      <c r="NF66" s="123"/>
      <c r="NG66" s="124"/>
      <c r="NH66" s="212"/>
      <c r="NI66" s="212"/>
      <c r="NO66" s="213"/>
      <c r="NP66" s="214"/>
      <c r="NQ66" s="215"/>
      <c r="NR66" s="216"/>
      <c r="NS66" s="118"/>
      <c r="NT66" s="119"/>
      <c r="NU66" s="119"/>
      <c r="NV66" s="119"/>
      <c r="NW66" s="119"/>
      <c r="NX66" s="119"/>
      <c r="NY66" s="119"/>
      <c r="NZ66" s="119"/>
      <c r="OA66" s="119"/>
      <c r="OB66" s="119"/>
      <c r="OC66" s="119"/>
      <c r="OD66" s="119"/>
      <c r="OE66" s="119"/>
      <c r="OF66" s="119"/>
      <c r="OG66" s="119"/>
      <c r="OH66" s="119"/>
      <c r="OI66" s="119"/>
      <c r="OJ66" s="119"/>
      <c r="OK66" s="120"/>
      <c r="OL66" s="121"/>
      <c r="OM66" s="122"/>
      <c r="ON66" s="123"/>
      <c r="OO66" s="124"/>
      <c r="OP66" s="212"/>
      <c r="OQ66" s="212"/>
    </row>
    <row r="67" spans="1:407" ht="22.5" customHeight="1" x14ac:dyDescent="0.25">
      <c r="E67" s="181"/>
      <c r="F67" s="184"/>
      <c r="G67" s="185"/>
      <c r="H67" s="187"/>
      <c r="I67" s="118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20"/>
      <c r="AB67" s="121"/>
      <c r="AC67" s="122"/>
      <c r="AD67" s="123"/>
      <c r="AE67" s="124"/>
      <c r="AF67" s="179"/>
      <c r="AG67" s="179"/>
      <c r="AM67" s="181"/>
      <c r="AN67" s="184"/>
      <c r="AO67" s="185"/>
      <c r="AP67" s="187"/>
      <c r="AQ67" s="118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20"/>
      <c r="BJ67" s="121"/>
      <c r="BK67" s="122"/>
      <c r="BL67" s="123"/>
      <c r="BM67" s="124"/>
      <c r="BN67" s="179"/>
      <c r="BO67" s="179"/>
      <c r="BU67" s="181" t="str">
        <f>IFERROR(INDEX(Results!P:P,MATCH($BS67,Results!$A:$A,0),1),"")</f>
        <v/>
      </c>
      <c r="BV67" s="184" t="str">
        <f>IFERROR(INDEX(Results!Q:Q,MATCH($BS67,Results!$A:$A,0),1),"")</f>
        <v/>
      </c>
      <c r="BW67" s="185"/>
      <c r="BX67" s="187" t="str">
        <f>IFERROR(INDEX(Results!S:S,MATCH($BS67,Results!$A:$A,0),1),"")</f>
        <v/>
      </c>
      <c r="BY67" s="118"/>
      <c r="BZ67" s="119"/>
      <c r="CA67" s="119"/>
      <c r="CB67" s="119"/>
      <c r="CC67" s="119"/>
      <c r="CD67" s="119"/>
      <c r="CE67" s="119"/>
      <c r="CF67" s="119"/>
      <c r="CG67" s="119"/>
      <c r="CH67" s="119"/>
      <c r="CI67" s="119"/>
      <c r="CJ67" s="119"/>
      <c r="CK67" s="119"/>
      <c r="CL67" s="119"/>
      <c r="CM67" s="119"/>
      <c r="CN67" s="119"/>
      <c r="CO67" s="119"/>
      <c r="CP67" s="119"/>
      <c r="CQ67" s="120"/>
      <c r="CR67" s="121"/>
      <c r="CS67" s="122"/>
      <c r="CT67" s="123"/>
      <c r="CU67" s="124"/>
      <c r="CV67" s="179"/>
      <c r="CW67" s="179" t="str">
        <f>IFERROR(IF(INDEX(Results!O:O,MATCH($BS67,Results!$A:$A,0),1)=0,"",INDEX(Results!O:O,MATCH($BS67,Results!$A:$A,0),1)),"")</f>
        <v/>
      </c>
      <c r="DC67" s="181" t="str">
        <f>IFERROR(INDEX(Results!P:P,MATCH($DA67,Results!$A:$A,0),1),"")</f>
        <v/>
      </c>
      <c r="DD67" s="184" t="str">
        <f>IFERROR(INDEX(Results!Q:Q,MATCH($DA67,Results!$A:$A,0),1),"")</f>
        <v/>
      </c>
      <c r="DE67" s="185"/>
      <c r="DF67" s="187" t="str">
        <f>IFERROR(INDEX(Results!S:S,MATCH($DA67,Results!$A:$A,0),1),"")</f>
        <v/>
      </c>
      <c r="DG67" s="118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  <c r="DT67" s="119"/>
      <c r="DU67" s="119"/>
      <c r="DV67" s="119"/>
      <c r="DW67" s="119"/>
      <c r="DX67" s="119"/>
      <c r="DY67" s="120"/>
      <c r="DZ67" s="121"/>
      <c r="EA67" s="122"/>
      <c r="EB67" s="123"/>
      <c r="EC67" s="124"/>
      <c r="ED67" s="179"/>
      <c r="EE67" s="179" t="str">
        <f>IFERROR(IF(INDEX(Results!O:O,MATCH($DA67,Results!$A:$A,0),1)=0,"",INDEX(Results!O:O,MATCH($DA67,Results!$A:$A,0),1)),"")</f>
        <v/>
      </c>
      <c r="EK67" s="181" t="str">
        <f>IFERROR(INDEX(Results!P:P,MATCH($EI67,Results!$A:$A,0),1),"")</f>
        <v/>
      </c>
      <c r="EL67" s="184" t="str">
        <f>IFERROR(INDEX(Results!Q:Q,MATCH($EI67,Results!$A:$A,0),1),"")</f>
        <v/>
      </c>
      <c r="EM67" s="185"/>
      <c r="EN67" s="187" t="str">
        <f>IFERROR(INDEX(Results!S:S,MATCH($EI67,Results!$A:$A,0),1),"")</f>
        <v/>
      </c>
      <c r="EO67" s="118"/>
      <c r="EP67" s="119"/>
      <c r="EQ67" s="119"/>
      <c r="ER67" s="119"/>
      <c r="ES67" s="119"/>
      <c r="ET67" s="119"/>
      <c r="EU67" s="119"/>
      <c r="EV67" s="119"/>
      <c r="EW67" s="119"/>
      <c r="EX67" s="119"/>
      <c r="EY67" s="119"/>
      <c r="EZ67" s="119"/>
      <c r="FA67" s="119"/>
      <c r="FB67" s="119"/>
      <c r="FC67" s="119"/>
      <c r="FD67" s="119"/>
      <c r="FE67" s="119"/>
      <c r="FF67" s="119"/>
      <c r="FG67" s="120"/>
      <c r="FH67" s="121"/>
      <c r="FI67" s="122"/>
      <c r="FJ67" s="123"/>
      <c r="FK67" s="124"/>
      <c r="FL67" s="179"/>
      <c r="FM67" s="179" t="str">
        <f>IFERROR(IF(INDEX(Results!O:O,MATCH($EI67,Results!$A:$A,0),1)=0,"",INDEX(Results!O:O,MATCH($EI67,Results!$A:$A,0),1)),"")</f>
        <v/>
      </c>
      <c r="FS67" s="181" t="str">
        <f>IFERROR(INDEX(Results!P:P,MATCH($FQ67,Results!$A:$A,0),1),"")</f>
        <v/>
      </c>
      <c r="FT67" s="184" t="str">
        <f>IFERROR(INDEX(Results!Q:Q,MATCH($FQ67,Results!$A:$A,0),1),"")</f>
        <v/>
      </c>
      <c r="FU67" s="185"/>
      <c r="FV67" s="187" t="str">
        <f>IFERROR(INDEX(Results!S:S,MATCH($FQ67,Results!$A:$A,0),1),"")</f>
        <v/>
      </c>
      <c r="FW67" s="118"/>
      <c r="FX67" s="119"/>
      <c r="FY67" s="119"/>
      <c r="FZ67" s="119"/>
      <c r="GA67" s="119"/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19"/>
      <c r="GO67" s="120"/>
      <c r="GP67" s="121"/>
      <c r="GQ67" s="122"/>
      <c r="GR67" s="123"/>
      <c r="GS67" s="124"/>
      <c r="GT67" s="179"/>
      <c r="GU67" s="179" t="str">
        <f>IFERROR(IF(INDEX(Results!O:O,MATCH($FQ67,Results!$A:$A,0),1)=0,"",INDEX(Results!O:O,MATCH($FQ67,Results!$A:$A,0),1)),"")</f>
        <v/>
      </c>
      <c r="HA67" s="181" t="str">
        <f>IFERROR(INDEX(Results!P:P,MATCH($GY67,Results!$A:$A,0),1),"")</f>
        <v/>
      </c>
      <c r="HB67" s="184" t="str">
        <f>IFERROR(INDEX(Results!Q:Q,MATCH($GY67,Results!$A:$A,0),1),"")</f>
        <v/>
      </c>
      <c r="HC67" s="185"/>
      <c r="HD67" s="187" t="str">
        <f>IFERROR(INDEX(Results!S:S,MATCH($GY67,Results!$A:$A,0),1),"")</f>
        <v/>
      </c>
      <c r="HE67" s="118"/>
      <c r="HF67" s="119"/>
      <c r="HG67" s="119"/>
      <c r="HH67" s="119"/>
      <c r="HI67" s="119"/>
      <c r="HJ67" s="119"/>
      <c r="HK67" s="119"/>
      <c r="HL67" s="119"/>
      <c r="HM67" s="119"/>
      <c r="HN67" s="119"/>
      <c r="HO67" s="119"/>
      <c r="HP67" s="119"/>
      <c r="HQ67" s="119"/>
      <c r="HR67" s="119"/>
      <c r="HS67" s="119"/>
      <c r="HT67" s="119"/>
      <c r="HU67" s="119"/>
      <c r="HV67" s="119"/>
      <c r="HW67" s="120"/>
      <c r="HX67" s="121"/>
      <c r="HY67" s="122"/>
      <c r="HZ67" s="123"/>
      <c r="IA67" s="124"/>
      <c r="IB67" s="179"/>
      <c r="IC67" s="179" t="str">
        <f>IFERROR(IF(INDEX(Results!O:O,MATCH($GY67,Results!$A:$A,0),1)=0,"",INDEX(Results!O:O,MATCH($GY67,Results!$A:$A,0),1)),"")</f>
        <v/>
      </c>
      <c r="II67" s="181" t="str">
        <f>IFERROR(INDEX(Results!P:P,MATCH($IG67,Results!$A:$A,0),1),"")</f>
        <v/>
      </c>
      <c r="IJ67" s="184" t="str">
        <f>IFERROR(INDEX(Results!Q:Q,MATCH($IG67,Results!$A:$A,0),1),"")</f>
        <v/>
      </c>
      <c r="IK67" s="185"/>
      <c r="IL67" s="187" t="str">
        <f>IFERROR(INDEX(Results!S:S,MATCH($IG67,Results!$A:$A,0),1),"")</f>
        <v/>
      </c>
      <c r="IM67" s="118"/>
      <c r="IN67" s="119"/>
      <c r="IO67" s="119"/>
      <c r="IP67" s="119"/>
      <c r="IQ67" s="119"/>
      <c r="IR67" s="119"/>
      <c r="IS67" s="119"/>
      <c r="IT67" s="119"/>
      <c r="IU67" s="119"/>
      <c r="IV67" s="119"/>
      <c r="IW67" s="119"/>
      <c r="IX67" s="119"/>
      <c r="IY67" s="119"/>
      <c r="IZ67" s="119"/>
      <c r="JA67" s="119"/>
      <c r="JB67" s="119"/>
      <c r="JC67" s="119"/>
      <c r="JD67" s="119"/>
      <c r="JE67" s="120"/>
      <c r="JF67" s="121"/>
      <c r="JG67" s="122"/>
      <c r="JH67" s="123"/>
      <c r="JI67" s="124"/>
      <c r="JJ67" s="179"/>
      <c r="JK67" s="179" t="str">
        <f>IFERROR(IF(INDEX(Results!O:O,MATCH($IG67,Results!$A:$A,0),1)=0,"",INDEX(Results!O:O,MATCH($IG67,Results!$A:$A,0),1)),"")</f>
        <v/>
      </c>
      <c r="JQ67" s="181" t="str">
        <f>IFERROR(INDEX(Results!P:P,MATCH($JO67,Results!$A:$A,0),1),"")</f>
        <v/>
      </c>
      <c r="JR67" s="184" t="str">
        <f>IFERROR(INDEX(Results!Q:Q,MATCH($JO67,Results!$A:$A,0),1),"")</f>
        <v/>
      </c>
      <c r="JS67" s="185"/>
      <c r="JT67" s="187" t="str">
        <f>IFERROR(INDEX(Results!S:S,MATCH($JO67,Results!$A:$A,0),1),"")</f>
        <v/>
      </c>
      <c r="JU67" s="118"/>
      <c r="JV67" s="119"/>
      <c r="JW67" s="119"/>
      <c r="JX67" s="119"/>
      <c r="JY67" s="119"/>
      <c r="JZ67" s="119"/>
      <c r="KA67" s="119"/>
      <c r="KB67" s="119"/>
      <c r="KC67" s="119"/>
      <c r="KD67" s="119"/>
      <c r="KE67" s="119"/>
      <c r="KF67" s="119"/>
      <c r="KG67" s="119"/>
      <c r="KH67" s="119"/>
      <c r="KI67" s="119"/>
      <c r="KJ67" s="119"/>
      <c r="KK67" s="119"/>
      <c r="KL67" s="119"/>
      <c r="KM67" s="120"/>
      <c r="KN67" s="121"/>
      <c r="KO67" s="122"/>
      <c r="KP67" s="123"/>
      <c r="KQ67" s="124"/>
      <c r="KR67" s="179"/>
      <c r="KS67" s="179" t="str">
        <f>IFERROR(IF(INDEX(Results!O:O,MATCH($JO67,Results!$A:$A,0),1)=0,"",INDEX(Results!O:O,MATCH($JO67,Results!$A:$A,0),1)),"")</f>
        <v/>
      </c>
      <c r="KY67" s="181" t="str">
        <f>IFERROR(INDEX(Results!P:P,MATCH($KW67,Results!$A:$A,0),1),"")</f>
        <v/>
      </c>
      <c r="KZ67" s="184" t="str">
        <f>IFERROR(INDEX(Results!Q:Q,MATCH($KW67,Results!$A:$A,0),1),"")</f>
        <v/>
      </c>
      <c r="LA67" s="185"/>
      <c r="LB67" s="187" t="str">
        <f>IFERROR(INDEX(Results!S:S,MATCH($KW67,Results!$A:$A,0),1),"")</f>
        <v/>
      </c>
      <c r="LC67" s="118"/>
      <c r="LD67" s="119"/>
      <c r="LE67" s="119"/>
      <c r="LF67" s="119"/>
      <c r="LG67" s="119"/>
      <c r="LH67" s="119"/>
      <c r="LI67" s="119"/>
      <c r="LJ67" s="119"/>
      <c r="LK67" s="119"/>
      <c r="LL67" s="119"/>
      <c r="LM67" s="119"/>
      <c r="LN67" s="119"/>
      <c r="LO67" s="119"/>
      <c r="LP67" s="119"/>
      <c r="LQ67" s="119"/>
      <c r="LR67" s="119"/>
      <c r="LS67" s="119"/>
      <c r="LT67" s="119"/>
      <c r="LU67" s="120"/>
      <c r="LV67" s="121"/>
      <c r="LW67" s="122"/>
      <c r="LX67" s="123"/>
      <c r="LY67" s="124"/>
      <c r="LZ67" s="179"/>
      <c r="MA67" s="179" t="str">
        <f>IFERROR(IF(INDEX(Results!O:O,MATCH($KW67,Results!$A:$A,0),1)=0,"",INDEX(Results!O:O,MATCH($KW67,Results!$A:$A,0),1)),"")</f>
        <v/>
      </c>
      <c r="MG67" s="181" t="str">
        <f>IFERROR(INDEX(Results!P:P,MATCH($ME67,Results!$A:$A,0),1),"")</f>
        <v/>
      </c>
      <c r="MH67" s="184" t="str">
        <f>IFERROR(INDEX(Results!Q:Q,MATCH($ME67,Results!$A:$A,0),1),"")</f>
        <v/>
      </c>
      <c r="MI67" s="185"/>
      <c r="MJ67" s="187" t="str">
        <f>IFERROR(INDEX(Results!S:S,MATCH($ME67,Results!$A:$A,0),1),"")</f>
        <v/>
      </c>
      <c r="MK67" s="118"/>
      <c r="ML67" s="119"/>
      <c r="MM67" s="119"/>
      <c r="MN67" s="119"/>
      <c r="MO67" s="119"/>
      <c r="MP67" s="119"/>
      <c r="MQ67" s="119"/>
      <c r="MR67" s="119"/>
      <c r="MS67" s="119"/>
      <c r="MT67" s="119"/>
      <c r="MU67" s="119"/>
      <c r="MV67" s="119"/>
      <c r="MW67" s="119"/>
      <c r="MX67" s="119"/>
      <c r="MY67" s="119"/>
      <c r="MZ67" s="119"/>
      <c r="NA67" s="119"/>
      <c r="NB67" s="119"/>
      <c r="NC67" s="120"/>
      <c r="ND67" s="121"/>
      <c r="NE67" s="122"/>
      <c r="NF67" s="123"/>
      <c r="NG67" s="124"/>
      <c r="NH67" s="179"/>
      <c r="NI67" s="179" t="str">
        <f>IFERROR(IF(INDEX(Results!O:O,MATCH($ME67,Results!$A:$A,0),1)=0,"",INDEX(Results!O:O,MATCH($ME67,Results!$A:$A,0),1)),"")</f>
        <v/>
      </c>
      <c r="NO67" s="181" t="str">
        <f>IFERROR(INDEX(Results!P:P,MATCH($NM67,Results!$A:$A,0),1),"")</f>
        <v/>
      </c>
      <c r="NP67" s="184" t="str">
        <f>IFERROR(INDEX(Results!Q:Q,MATCH($NM67,Results!$A:$A,0),1),"")</f>
        <v/>
      </c>
      <c r="NQ67" s="185"/>
      <c r="NR67" s="187" t="str">
        <f>IFERROR(INDEX(Results!S:S,MATCH($NM67,Results!$A:$A,0),1),"")</f>
        <v/>
      </c>
      <c r="NS67" s="118"/>
      <c r="NT67" s="119"/>
      <c r="NU67" s="119"/>
      <c r="NV67" s="119"/>
      <c r="NW67" s="119"/>
      <c r="NX67" s="119"/>
      <c r="NY67" s="119"/>
      <c r="NZ67" s="119"/>
      <c r="OA67" s="119"/>
      <c r="OB67" s="119"/>
      <c r="OC67" s="119"/>
      <c r="OD67" s="119"/>
      <c r="OE67" s="119"/>
      <c r="OF67" s="119"/>
      <c r="OG67" s="119"/>
      <c r="OH67" s="119"/>
      <c r="OI67" s="119"/>
      <c r="OJ67" s="119"/>
      <c r="OK67" s="120"/>
      <c r="OL67" s="121"/>
      <c r="OM67" s="122"/>
      <c r="ON67" s="123"/>
      <c r="OO67" s="124"/>
      <c r="OP67" s="179"/>
      <c r="OQ67" s="179" t="str">
        <f>IFERROR(IF(INDEX(Results!O:O,MATCH($NM67,Results!$A:$A,0),1)=0,"",INDEX(Results!O:O,MATCH($NM67,Results!$A:$A,0),1)),"")</f>
        <v/>
      </c>
    </row>
    <row r="68" spans="1:407" ht="22.5" customHeight="1" x14ac:dyDescent="0.25">
      <c r="A68">
        <f>A65</f>
        <v>0</v>
      </c>
      <c r="B68">
        <f>B65+1</f>
        <v>4</v>
      </c>
      <c r="C68" t="str">
        <f t="shared" ref="C68" si="202">A68&amp;B68</f>
        <v>04</v>
      </c>
      <c r="E68" s="180" t="str">
        <f>IFERROR(INDEX(Results!P:P,MATCH($C68,Results!$B:$B,0),1),"")</f>
        <v/>
      </c>
      <c r="F68" s="182" t="str">
        <f>IFERROR(INDEX(Results!Q:Q,MATCH($C68,Results!$B:$B,0),1),"")</f>
        <v/>
      </c>
      <c r="G68" s="183"/>
      <c r="H68" s="186" t="str">
        <f>IFERROR(INDEX(Results!S:S,MATCH($C68,Results!$B:$B,0),1),"")</f>
        <v/>
      </c>
      <c r="I68" s="118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20"/>
      <c r="AB68" s="121"/>
      <c r="AC68" s="122"/>
      <c r="AD68" s="123"/>
      <c r="AE68" s="124"/>
      <c r="AF68" s="178"/>
      <c r="AG68" s="178" t="str">
        <f>IFERROR(IF(INDEX(Results!O:O,MATCH($C68,Results!$B:$B,0),1)=0,"",INDEX(Results!O:O,MATCH($C68,Results!$B:$B,0),1)),"")</f>
        <v/>
      </c>
      <c r="AI68">
        <f>AI65</f>
        <v>2</v>
      </c>
      <c r="AJ68">
        <f>AJ65+1</f>
        <v>20</v>
      </c>
      <c r="AK68" t="str">
        <f t="shared" ref="AK68" si="203">AI68&amp;AJ68</f>
        <v>220</v>
      </c>
      <c r="AM68" s="180" t="str">
        <f>IFERROR(INDEX(Results!P:P,MATCH($AK68,Results!$B:$B,0),1),"")</f>
        <v/>
      </c>
      <c r="AN68" s="182" t="str">
        <f>IFERROR(INDEX(Results!Q:Q,MATCH($AK68,Results!$B:$B,0),1),"")</f>
        <v/>
      </c>
      <c r="AO68" s="183"/>
      <c r="AP68" s="186" t="str">
        <f>IFERROR(INDEX(Results!S:S,MATCH($AK68,Results!$B:$B,0),1),"")</f>
        <v/>
      </c>
      <c r="AQ68" s="118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20"/>
      <c r="BJ68" s="121"/>
      <c r="BK68" s="122"/>
      <c r="BL68" s="123"/>
      <c r="BM68" s="124"/>
      <c r="BN68" s="178"/>
      <c r="BO68" s="178" t="str">
        <f>IFERROR(IF(INDEX(Results!O:O,MATCH($AK68,Results!$B:$B,0),1)=0,"",INDEX(Results!O:O,MATCH($AK68,Results!$B:$B,0),1)),"")</f>
        <v/>
      </c>
      <c r="BQ68">
        <f>BQ65</f>
        <v>3</v>
      </c>
      <c r="BR68">
        <f>BR65+1</f>
        <v>20</v>
      </c>
      <c r="BS68" t="str">
        <f t="shared" ref="BS68" si="204">BQ68&amp;BR68</f>
        <v>320</v>
      </c>
      <c r="BU68" s="180" t="str">
        <f>IFERROR(INDEX(Results!P:P,MATCH($BS68,Results!$B:$B,0),1),"")</f>
        <v/>
      </c>
      <c r="BV68" s="182" t="str">
        <f>IFERROR(INDEX(Results!Q:Q,MATCH($BS68,Results!$B:$B,0),1),"")</f>
        <v/>
      </c>
      <c r="BW68" s="183"/>
      <c r="BX68" s="186" t="str">
        <f>IFERROR(INDEX(Results!S:S,MATCH($BS68,Results!$B:$B,0),1),"")</f>
        <v/>
      </c>
      <c r="BY68" s="118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20"/>
      <c r="CR68" s="121"/>
      <c r="CS68" s="122"/>
      <c r="CT68" s="123"/>
      <c r="CU68" s="124"/>
      <c r="CV68" s="178"/>
      <c r="CW68" s="178" t="str">
        <f>IFERROR(IF(INDEX(Results!O:O,MATCH($BS68,Results!$B:$B,0),1)=0,"",INDEX(Results!O:O,MATCH($BS68,Results!$B:$B,0),1)),"")</f>
        <v/>
      </c>
      <c r="CY68">
        <f>CY65</f>
        <v>4</v>
      </c>
      <c r="CZ68">
        <f>CZ65+1</f>
        <v>20</v>
      </c>
      <c r="DA68" t="str">
        <f t="shared" ref="DA68" si="205">CY68&amp;CZ68</f>
        <v>420</v>
      </c>
      <c r="DC68" s="180">
        <f>IFERROR(INDEX(Results!P:P,MATCH($DA68,Results!$B:$B,0),1),"")</f>
        <v>42</v>
      </c>
      <c r="DD68" s="182" t="str">
        <f>IFERROR(INDEX(Results!Q:Q,MATCH($DA68,Results!$B:$B,0),1),"")</f>
        <v>Zoe Mohrholz</v>
      </c>
      <c r="DE68" s="183"/>
      <c r="DF68" s="186" t="str">
        <f>IFERROR(INDEX(Results!S:S,MATCH($DA68,Results!$B:$B,0),1),"")</f>
        <v>Tamborine</v>
      </c>
      <c r="DG68" s="118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20"/>
      <c r="DZ68" s="121"/>
      <c r="EA68" s="122"/>
      <c r="EB68" s="123"/>
      <c r="EC68" s="124"/>
      <c r="ED68" s="178"/>
      <c r="EE68" s="178" t="str">
        <f>IFERROR(IF(INDEX(Results!O:O,MATCH($DA68,Results!$B:$B,0),1)=0,"",INDEX(Results!O:O,MATCH($DA68,Results!$B:$B,0),1)),"")</f>
        <v/>
      </c>
      <c r="EG68">
        <f>EG65</f>
        <v>5</v>
      </c>
      <c r="EH68">
        <f>EH65+1</f>
        <v>20</v>
      </c>
      <c r="EI68" t="str">
        <f t="shared" ref="EI68" si="206">EG68&amp;EH68</f>
        <v>520</v>
      </c>
      <c r="EK68" s="180" t="str">
        <f>IFERROR(INDEX(Results!P:P,MATCH($EI68,Results!$B:$B,0),1),"")</f>
        <v/>
      </c>
      <c r="EL68" s="182" t="str">
        <f>IFERROR(INDEX(Results!Q:Q,MATCH($EI68,Results!$B:$B,0),1),"")</f>
        <v/>
      </c>
      <c r="EM68" s="183"/>
      <c r="EN68" s="186" t="str">
        <f>IFERROR(INDEX(Results!S:S,MATCH($EI68,Results!$B:$B,0),1),"")</f>
        <v/>
      </c>
      <c r="EO68" s="118"/>
      <c r="EP68" s="119"/>
      <c r="EQ68" s="119"/>
      <c r="ER68" s="119"/>
      <c r="ES68" s="119"/>
      <c r="ET68" s="119"/>
      <c r="EU68" s="119"/>
      <c r="EV68" s="119"/>
      <c r="EW68" s="119"/>
      <c r="EX68" s="119"/>
      <c r="EY68" s="119"/>
      <c r="EZ68" s="119"/>
      <c r="FA68" s="119"/>
      <c r="FB68" s="119"/>
      <c r="FC68" s="119"/>
      <c r="FD68" s="119"/>
      <c r="FE68" s="119"/>
      <c r="FF68" s="119"/>
      <c r="FG68" s="120"/>
      <c r="FH68" s="121"/>
      <c r="FI68" s="122"/>
      <c r="FJ68" s="123"/>
      <c r="FK68" s="124"/>
      <c r="FL68" s="178"/>
      <c r="FM68" s="178" t="str">
        <f>IFERROR(IF(INDEX(Results!O:O,MATCH($EI68,Results!$B:$B,0),1)=0,"",INDEX(Results!O:O,MATCH($EI68,Results!$B:$B,0),1)),"")</f>
        <v/>
      </c>
      <c r="FO68">
        <f>FO65</f>
        <v>6</v>
      </c>
      <c r="FP68">
        <f>FP65+1</f>
        <v>20</v>
      </c>
      <c r="FQ68" t="str">
        <f t="shared" ref="FQ68" si="207">FO68&amp;FP68</f>
        <v>620</v>
      </c>
      <c r="FS68" s="180" t="str">
        <f>IFERROR(INDEX(Results!P:P,MATCH($FQ68,Results!$B:$B,0),1),"")</f>
        <v/>
      </c>
      <c r="FT68" s="182" t="str">
        <f>IFERROR(INDEX(Results!Q:Q,MATCH($FQ68,Results!$B:$B,0),1),"")</f>
        <v/>
      </c>
      <c r="FU68" s="183"/>
      <c r="FV68" s="186" t="str">
        <f>IFERROR(INDEX(Results!S:S,MATCH($FQ68,Results!$B:$B,0),1),"")</f>
        <v/>
      </c>
      <c r="FW68" s="118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20"/>
      <c r="GP68" s="121"/>
      <c r="GQ68" s="122"/>
      <c r="GR68" s="123"/>
      <c r="GS68" s="124"/>
      <c r="GT68" s="178"/>
      <c r="GU68" s="178" t="str">
        <f>IFERROR(IF(INDEX(Results!O:O,MATCH($FQ68,Results!$B:$B,0),1)=0,"",INDEX(Results!O:O,MATCH($FQ68,Results!$B:$B,0),1)),"")</f>
        <v/>
      </c>
      <c r="GW68">
        <f>GW65</f>
        <v>7</v>
      </c>
      <c r="GX68">
        <f>GX65+1</f>
        <v>20</v>
      </c>
      <c r="GY68" t="str">
        <f t="shared" ref="GY68" si="208">GW68&amp;GX68</f>
        <v>720</v>
      </c>
      <c r="HA68" s="180" t="str">
        <f>IFERROR(INDEX(Results!P:P,MATCH($GY68,Results!$B:$B,0),1),"")</f>
        <v/>
      </c>
      <c r="HB68" s="182" t="str">
        <f>IFERROR(INDEX(Results!Q:Q,MATCH($GY68,Results!$B:$B,0),1),"")</f>
        <v/>
      </c>
      <c r="HC68" s="183"/>
      <c r="HD68" s="186" t="str">
        <f>IFERROR(INDEX(Results!S:S,MATCH($GY68,Results!$B:$B,0),1),"")</f>
        <v/>
      </c>
      <c r="HE68" s="118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20"/>
      <c r="HX68" s="121"/>
      <c r="HY68" s="122"/>
      <c r="HZ68" s="123"/>
      <c r="IA68" s="124"/>
      <c r="IB68" s="178"/>
      <c r="IC68" s="178" t="str">
        <f>IFERROR(IF(INDEX(Results!O:O,MATCH($GY68,Results!$B:$B,0),1)=0,"",INDEX(Results!O:O,MATCH($GY68,Results!$B:$B,0),1)),"")</f>
        <v/>
      </c>
      <c r="IE68">
        <f>IE65</f>
        <v>8</v>
      </c>
      <c r="IF68">
        <f>IF65+1</f>
        <v>20</v>
      </c>
      <c r="IG68" t="str">
        <f t="shared" ref="IG68" si="209">IE68&amp;IF68</f>
        <v>820</v>
      </c>
      <c r="II68" s="180" t="str">
        <f>IFERROR(INDEX(Results!P:P,MATCH($IG68,Results!$B:$B,0),1),"")</f>
        <v/>
      </c>
      <c r="IJ68" s="182" t="str">
        <f>IFERROR(INDEX(Results!Q:Q,MATCH($IG68,Results!$B:$B,0),1),"")</f>
        <v/>
      </c>
      <c r="IK68" s="183"/>
      <c r="IL68" s="186" t="str">
        <f>IFERROR(INDEX(Results!S:S,MATCH($IG68,Results!$B:$B,0),1),"")</f>
        <v/>
      </c>
      <c r="IM68" s="118"/>
      <c r="IN68" s="119"/>
      <c r="IO68" s="119"/>
      <c r="IP68" s="119"/>
      <c r="IQ68" s="119"/>
      <c r="IR68" s="119"/>
      <c r="IS68" s="119"/>
      <c r="IT68" s="119"/>
      <c r="IU68" s="119"/>
      <c r="IV68" s="119"/>
      <c r="IW68" s="119"/>
      <c r="IX68" s="119"/>
      <c r="IY68" s="119"/>
      <c r="IZ68" s="119"/>
      <c r="JA68" s="119"/>
      <c r="JB68" s="119"/>
      <c r="JC68" s="119"/>
      <c r="JD68" s="119"/>
      <c r="JE68" s="120"/>
      <c r="JF68" s="121"/>
      <c r="JG68" s="122"/>
      <c r="JH68" s="123"/>
      <c r="JI68" s="124"/>
      <c r="JJ68" s="178"/>
      <c r="JK68" s="178" t="str">
        <f>IFERROR(IF(INDEX(Results!O:O,MATCH($IG68,Results!$B:$B,0),1)=0,"",INDEX(Results!O:O,MATCH($IG68,Results!$B:$B,0),1)),"")</f>
        <v/>
      </c>
      <c r="JM68">
        <f>JM65</f>
        <v>9</v>
      </c>
      <c r="JN68">
        <f>JN65+1</f>
        <v>20</v>
      </c>
      <c r="JO68" t="str">
        <f t="shared" ref="JO68" si="210">JM68&amp;JN68</f>
        <v>920</v>
      </c>
      <c r="JQ68" s="180" t="str">
        <f>IFERROR(INDEX(Results!P:P,MATCH($JO68,Results!$B:$B,0),1),"")</f>
        <v/>
      </c>
      <c r="JR68" s="182" t="str">
        <f>IFERROR(INDEX(Results!Q:Q,MATCH($JO68,Results!$B:$B,0),1),"")</f>
        <v/>
      </c>
      <c r="JS68" s="183"/>
      <c r="JT68" s="186" t="str">
        <f>IFERROR(INDEX(Results!S:S,MATCH($JO68,Results!$B:$B,0),1),"")</f>
        <v/>
      </c>
      <c r="JU68" s="118"/>
      <c r="JV68" s="119"/>
      <c r="JW68" s="119"/>
      <c r="JX68" s="119"/>
      <c r="JY68" s="119"/>
      <c r="JZ68" s="119"/>
      <c r="KA68" s="119"/>
      <c r="KB68" s="119"/>
      <c r="KC68" s="119"/>
      <c r="KD68" s="119"/>
      <c r="KE68" s="119"/>
      <c r="KF68" s="119"/>
      <c r="KG68" s="119"/>
      <c r="KH68" s="119"/>
      <c r="KI68" s="119"/>
      <c r="KJ68" s="119"/>
      <c r="KK68" s="119"/>
      <c r="KL68" s="119"/>
      <c r="KM68" s="120"/>
      <c r="KN68" s="121"/>
      <c r="KO68" s="122"/>
      <c r="KP68" s="123"/>
      <c r="KQ68" s="124"/>
      <c r="KR68" s="178"/>
      <c r="KS68" s="178" t="str">
        <f>IFERROR(IF(INDEX(Results!O:O,MATCH($JO68,Results!$B:$B,0),1)=0,"",INDEX(Results!O:O,MATCH($JO68,Results!$B:$B,0),1)),"")</f>
        <v/>
      </c>
      <c r="KU68">
        <f>KU65</f>
        <v>10</v>
      </c>
      <c r="KV68">
        <f>KV65+1</f>
        <v>20</v>
      </c>
      <c r="KW68" t="str">
        <f t="shared" ref="KW68" si="211">KU68&amp;KV68</f>
        <v>1020</v>
      </c>
      <c r="KY68" s="180" t="str">
        <f>IFERROR(INDEX(Results!P:P,MATCH($KW68,Results!$B:$B,0),1),"")</f>
        <v/>
      </c>
      <c r="KZ68" s="182" t="str">
        <f>IFERROR(INDEX(Results!Q:Q,MATCH($KW68,Results!$B:$B,0),1),"")</f>
        <v/>
      </c>
      <c r="LA68" s="183"/>
      <c r="LB68" s="186" t="str">
        <f>IFERROR(INDEX(Results!S:S,MATCH($KW68,Results!$B:$B,0),1),"")</f>
        <v/>
      </c>
      <c r="LC68" s="118"/>
      <c r="LD68" s="119"/>
      <c r="LE68" s="119"/>
      <c r="LF68" s="119"/>
      <c r="LG68" s="119"/>
      <c r="LH68" s="119"/>
      <c r="LI68" s="119"/>
      <c r="LJ68" s="119"/>
      <c r="LK68" s="119"/>
      <c r="LL68" s="119"/>
      <c r="LM68" s="119"/>
      <c r="LN68" s="119"/>
      <c r="LO68" s="119"/>
      <c r="LP68" s="119"/>
      <c r="LQ68" s="119"/>
      <c r="LR68" s="119"/>
      <c r="LS68" s="119"/>
      <c r="LT68" s="119"/>
      <c r="LU68" s="120"/>
      <c r="LV68" s="121"/>
      <c r="LW68" s="122"/>
      <c r="LX68" s="123"/>
      <c r="LY68" s="124"/>
      <c r="LZ68" s="178"/>
      <c r="MA68" s="178" t="str">
        <f>IFERROR(IF(INDEX(Results!O:O,MATCH($KW68,Results!$B:$B,0),1)=0,"",INDEX(Results!O:O,MATCH($KW68,Results!$B:$B,0),1)),"")</f>
        <v/>
      </c>
      <c r="MC68">
        <f>MC65</f>
        <v>11</v>
      </c>
      <c r="MD68">
        <f>MD65+1</f>
        <v>20</v>
      </c>
      <c r="ME68" t="str">
        <f t="shared" ref="ME68" si="212">MC68&amp;MD68</f>
        <v>1120</v>
      </c>
      <c r="MG68" s="180" t="str">
        <f>IFERROR(INDEX(Results!P:P,MATCH($ME68,Results!$B:$B,0),1),"")</f>
        <v/>
      </c>
      <c r="MH68" s="182" t="str">
        <f>IFERROR(INDEX(Results!Q:Q,MATCH($ME68,Results!$B:$B,0),1),"")</f>
        <v/>
      </c>
      <c r="MI68" s="183"/>
      <c r="MJ68" s="186" t="str">
        <f>IFERROR(INDEX(Results!S:S,MATCH($ME68,Results!$B:$B,0),1),"")</f>
        <v/>
      </c>
      <c r="MK68" s="118"/>
      <c r="ML68" s="119"/>
      <c r="MM68" s="119"/>
      <c r="MN68" s="119"/>
      <c r="MO68" s="119"/>
      <c r="MP68" s="119"/>
      <c r="MQ68" s="119"/>
      <c r="MR68" s="119"/>
      <c r="MS68" s="119"/>
      <c r="MT68" s="119"/>
      <c r="MU68" s="119"/>
      <c r="MV68" s="119"/>
      <c r="MW68" s="119"/>
      <c r="MX68" s="119"/>
      <c r="MY68" s="119"/>
      <c r="MZ68" s="119"/>
      <c r="NA68" s="119"/>
      <c r="NB68" s="119"/>
      <c r="NC68" s="120"/>
      <c r="ND68" s="121"/>
      <c r="NE68" s="122"/>
      <c r="NF68" s="123"/>
      <c r="NG68" s="124"/>
      <c r="NH68" s="178"/>
      <c r="NI68" s="178" t="str">
        <f>IFERROR(IF(INDEX(Results!O:O,MATCH($ME68,Results!$B:$B,0),1)=0,"",INDEX(Results!O:O,MATCH($ME68,Results!$B:$B,0),1)),"")</f>
        <v/>
      </c>
      <c r="NK68">
        <f>NK65</f>
        <v>12</v>
      </c>
      <c r="NL68">
        <f>NL65+1</f>
        <v>20</v>
      </c>
      <c r="NM68" t="str">
        <f t="shared" ref="NM68" si="213">NK68&amp;NL68</f>
        <v>1220</v>
      </c>
      <c r="NO68" s="180" t="str">
        <f>IFERROR(INDEX(Results!P:P,MATCH($NM68,Results!$B:$B,0),1),"")</f>
        <v/>
      </c>
      <c r="NP68" s="182" t="str">
        <f>IFERROR(INDEX(Results!Q:Q,MATCH($NM68,Results!$B:$B,0),1),"")</f>
        <v/>
      </c>
      <c r="NQ68" s="183"/>
      <c r="NR68" s="186" t="str">
        <f>IFERROR(INDEX(Results!S:S,MATCH($NM68,Results!$B:$B,0),1),"")</f>
        <v/>
      </c>
      <c r="NS68" s="118"/>
      <c r="NT68" s="119"/>
      <c r="NU68" s="119"/>
      <c r="NV68" s="119"/>
      <c r="NW68" s="119"/>
      <c r="NX68" s="119"/>
      <c r="NY68" s="119"/>
      <c r="NZ68" s="119"/>
      <c r="OA68" s="119"/>
      <c r="OB68" s="119"/>
      <c r="OC68" s="119"/>
      <c r="OD68" s="119"/>
      <c r="OE68" s="119"/>
      <c r="OF68" s="119"/>
      <c r="OG68" s="119"/>
      <c r="OH68" s="119"/>
      <c r="OI68" s="119"/>
      <c r="OJ68" s="119"/>
      <c r="OK68" s="120"/>
      <c r="OL68" s="121"/>
      <c r="OM68" s="122"/>
      <c r="ON68" s="123"/>
      <c r="OO68" s="124"/>
      <c r="OP68" s="178"/>
      <c r="OQ68" s="178" t="str">
        <f>IFERROR(IF(INDEX(Results!O:O,MATCH($NM68,Results!$B:$B,0),1)=0,"",INDEX(Results!O:O,MATCH($NM68,Results!$B:$B,0),1)),"")</f>
        <v/>
      </c>
    </row>
    <row r="69" spans="1:407" ht="22.5" customHeight="1" x14ac:dyDescent="0.25">
      <c r="E69" s="213"/>
      <c r="F69" s="214"/>
      <c r="G69" s="215"/>
      <c r="H69" s="216"/>
      <c r="I69" s="118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20"/>
      <c r="AB69" s="121"/>
      <c r="AC69" s="122"/>
      <c r="AD69" s="123"/>
      <c r="AE69" s="124"/>
      <c r="AF69" s="212"/>
      <c r="AG69" s="212"/>
      <c r="AM69" s="213"/>
      <c r="AN69" s="214"/>
      <c r="AO69" s="215"/>
      <c r="AP69" s="216"/>
      <c r="AQ69" s="118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20"/>
      <c r="BJ69" s="121"/>
      <c r="BK69" s="122"/>
      <c r="BL69" s="123"/>
      <c r="BM69" s="124"/>
      <c r="BN69" s="212"/>
      <c r="BO69" s="212"/>
      <c r="BU69" s="213"/>
      <c r="BV69" s="214"/>
      <c r="BW69" s="215"/>
      <c r="BX69" s="216"/>
      <c r="BY69" s="118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19"/>
      <c r="CO69" s="119"/>
      <c r="CP69" s="119"/>
      <c r="CQ69" s="120"/>
      <c r="CR69" s="121"/>
      <c r="CS69" s="122"/>
      <c r="CT69" s="123"/>
      <c r="CU69" s="124"/>
      <c r="CV69" s="212"/>
      <c r="CW69" s="212"/>
      <c r="DC69" s="213"/>
      <c r="DD69" s="214"/>
      <c r="DE69" s="215"/>
      <c r="DF69" s="216"/>
      <c r="DG69" s="118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20"/>
      <c r="DZ69" s="121"/>
      <c r="EA69" s="122"/>
      <c r="EB69" s="123"/>
      <c r="EC69" s="124"/>
      <c r="ED69" s="212"/>
      <c r="EE69" s="212"/>
      <c r="EK69" s="213"/>
      <c r="EL69" s="214"/>
      <c r="EM69" s="215"/>
      <c r="EN69" s="216"/>
      <c r="EO69" s="118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  <c r="FF69" s="119"/>
      <c r="FG69" s="120"/>
      <c r="FH69" s="121"/>
      <c r="FI69" s="122"/>
      <c r="FJ69" s="123"/>
      <c r="FK69" s="124"/>
      <c r="FL69" s="212"/>
      <c r="FM69" s="212"/>
      <c r="FS69" s="213"/>
      <c r="FT69" s="214"/>
      <c r="FU69" s="215"/>
      <c r="FV69" s="216"/>
      <c r="FW69" s="118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20"/>
      <c r="GP69" s="121"/>
      <c r="GQ69" s="122"/>
      <c r="GR69" s="123"/>
      <c r="GS69" s="124"/>
      <c r="GT69" s="212"/>
      <c r="GU69" s="212"/>
      <c r="HA69" s="213"/>
      <c r="HB69" s="214"/>
      <c r="HC69" s="215"/>
      <c r="HD69" s="216"/>
      <c r="HE69" s="118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20"/>
      <c r="HX69" s="121"/>
      <c r="HY69" s="122"/>
      <c r="HZ69" s="123"/>
      <c r="IA69" s="124"/>
      <c r="IB69" s="212"/>
      <c r="IC69" s="212"/>
      <c r="II69" s="213"/>
      <c r="IJ69" s="214"/>
      <c r="IK69" s="215"/>
      <c r="IL69" s="216"/>
      <c r="IM69" s="118"/>
      <c r="IN69" s="119"/>
      <c r="IO69" s="119"/>
      <c r="IP69" s="119"/>
      <c r="IQ69" s="119"/>
      <c r="IR69" s="119"/>
      <c r="IS69" s="119"/>
      <c r="IT69" s="119"/>
      <c r="IU69" s="119"/>
      <c r="IV69" s="119"/>
      <c r="IW69" s="119"/>
      <c r="IX69" s="119"/>
      <c r="IY69" s="119"/>
      <c r="IZ69" s="119"/>
      <c r="JA69" s="119"/>
      <c r="JB69" s="119"/>
      <c r="JC69" s="119"/>
      <c r="JD69" s="119"/>
      <c r="JE69" s="120"/>
      <c r="JF69" s="121"/>
      <c r="JG69" s="122"/>
      <c r="JH69" s="123"/>
      <c r="JI69" s="124"/>
      <c r="JJ69" s="212"/>
      <c r="JK69" s="212"/>
      <c r="JQ69" s="213"/>
      <c r="JR69" s="214"/>
      <c r="JS69" s="215"/>
      <c r="JT69" s="216"/>
      <c r="JU69" s="118"/>
      <c r="JV69" s="119"/>
      <c r="JW69" s="119"/>
      <c r="JX69" s="119"/>
      <c r="JY69" s="119"/>
      <c r="JZ69" s="119"/>
      <c r="KA69" s="119"/>
      <c r="KB69" s="119"/>
      <c r="KC69" s="119"/>
      <c r="KD69" s="119"/>
      <c r="KE69" s="119"/>
      <c r="KF69" s="119"/>
      <c r="KG69" s="119"/>
      <c r="KH69" s="119"/>
      <c r="KI69" s="119"/>
      <c r="KJ69" s="119"/>
      <c r="KK69" s="119"/>
      <c r="KL69" s="119"/>
      <c r="KM69" s="120"/>
      <c r="KN69" s="121"/>
      <c r="KO69" s="122"/>
      <c r="KP69" s="123"/>
      <c r="KQ69" s="124"/>
      <c r="KR69" s="212"/>
      <c r="KS69" s="212"/>
      <c r="KY69" s="213"/>
      <c r="KZ69" s="214"/>
      <c r="LA69" s="215"/>
      <c r="LB69" s="216"/>
      <c r="LC69" s="118"/>
      <c r="LD69" s="119"/>
      <c r="LE69" s="119"/>
      <c r="LF69" s="119"/>
      <c r="LG69" s="119"/>
      <c r="LH69" s="119"/>
      <c r="LI69" s="119"/>
      <c r="LJ69" s="119"/>
      <c r="LK69" s="119"/>
      <c r="LL69" s="119"/>
      <c r="LM69" s="119"/>
      <c r="LN69" s="119"/>
      <c r="LO69" s="119"/>
      <c r="LP69" s="119"/>
      <c r="LQ69" s="119"/>
      <c r="LR69" s="119"/>
      <c r="LS69" s="119"/>
      <c r="LT69" s="119"/>
      <c r="LU69" s="120"/>
      <c r="LV69" s="121"/>
      <c r="LW69" s="122"/>
      <c r="LX69" s="123"/>
      <c r="LY69" s="124"/>
      <c r="LZ69" s="212"/>
      <c r="MA69" s="212"/>
      <c r="MG69" s="213"/>
      <c r="MH69" s="214"/>
      <c r="MI69" s="215"/>
      <c r="MJ69" s="216"/>
      <c r="MK69" s="118"/>
      <c r="ML69" s="119"/>
      <c r="MM69" s="119"/>
      <c r="MN69" s="119"/>
      <c r="MO69" s="119"/>
      <c r="MP69" s="119"/>
      <c r="MQ69" s="119"/>
      <c r="MR69" s="119"/>
      <c r="MS69" s="119"/>
      <c r="MT69" s="119"/>
      <c r="MU69" s="119"/>
      <c r="MV69" s="119"/>
      <c r="MW69" s="119"/>
      <c r="MX69" s="119"/>
      <c r="MY69" s="119"/>
      <c r="MZ69" s="119"/>
      <c r="NA69" s="119"/>
      <c r="NB69" s="119"/>
      <c r="NC69" s="120"/>
      <c r="ND69" s="121"/>
      <c r="NE69" s="122"/>
      <c r="NF69" s="123"/>
      <c r="NG69" s="124"/>
      <c r="NH69" s="212"/>
      <c r="NI69" s="212"/>
      <c r="NO69" s="213"/>
      <c r="NP69" s="214"/>
      <c r="NQ69" s="215"/>
      <c r="NR69" s="216"/>
      <c r="NS69" s="118"/>
      <c r="NT69" s="119"/>
      <c r="NU69" s="119"/>
      <c r="NV69" s="119"/>
      <c r="NW69" s="119"/>
      <c r="NX69" s="119"/>
      <c r="NY69" s="119"/>
      <c r="NZ69" s="119"/>
      <c r="OA69" s="119"/>
      <c r="OB69" s="119"/>
      <c r="OC69" s="119"/>
      <c r="OD69" s="119"/>
      <c r="OE69" s="119"/>
      <c r="OF69" s="119"/>
      <c r="OG69" s="119"/>
      <c r="OH69" s="119"/>
      <c r="OI69" s="119"/>
      <c r="OJ69" s="119"/>
      <c r="OK69" s="120"/>
      <c r="OL69" s="121"/>
      <c r="OM69" s="122"/>
      <c r="ON69" s="123"/>
      <c r="OO69" s="124"/>
      <c r="OP69" s="212"/>
      <c r="OQ69" s="212"/>
    </row>
    <row r="70" spans="1:407" ht="22.5" customHeight="1" x14ac:dyDescent="0.25">
      <c r="E70" s="181"/>
      <c r="F70" s="184"/>
      <c r="G70" s="185"/>
      <c r="H70" s="187"/>
      <c r="I70" s="118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20"/>
      <c r="AB70" s="121"/>
      <c r="AC70" s="122"/>
      <c r="AD70" s="123"/>
      <c r="AE70" s="124"/>
      <c r="AF70" s="179"/>
      <c r="AG70" s="179"/>
      <c r="AM70" s="181"/>
      <c r="AN70" s="184"/>
      <c r="AO70" s="185"/>
      <c r="AP70" s="187"/>
      <c r="AQ70" s="118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20"/>
      <c r="BJ70" s="121"/>
      <c r="BK70" s="122"/>
      <c r="BL70" s="123"/>
      <c r="BM70" s="124"/>
      <c r="BN70" s="179"/>
      <c r="BO70" s="179"/>
      <c r="BU70" s="181" t="str">
        <f>IFERROR(INDEX(Results!P:P,MATCH($BS70,Results!$A:$A,0),1),"")</f>
        <v/>
      </c>
      <c r="BV70" s="184" t="str">
        <f>IFERROR(INDEX(Results!Q:Q,MATCH($BS70,Results!$A:$A,0),1),"")</f>
        <v/>
      </c>
      <c r="BW70" s="185"/>
      <c r="BX70" s="187" t="str">
        <f>IFERROR(INDEX(Results!S:S,MATCH($BS70,Results!$A:$A,0),1),"")</f>
        <v/>
      </c>
      <c r="BY70" s="118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  <c r="CL70" s="119"/>
      <c r="CM70" s="119"/>
      <c r="CN70" s="119"/>
      <c r="CO70" s="119"/>
      <c r="CP70" s="119"/>
      <c r="CQ70" s="120"/>
      <c r="CR70" s="121"/>
      <c r="CS70" s="122"/>
      <c r="CT70" s="123"/>
      <c r="CU70" s="124"/>
      <c r="CV70" s="179"/>
      <c r="CW70" s="179" t="str">
        <f>IFERROR(IF(INDEX(Results!O:O,MATCH($BS70,Results!$A:$A,0),1)=0,"",INDEX(Results!O:O,MATCH($BS70,Results!$A:$A,0),1)),"")</f>
        <v/>
      </c>
      <c r="DC70" s="181" t="str">
        <f>IFERROR(INDEX(Results!P:P,MATCH($DA70,Results!$A:$A,0),1),"")</f>
        <v/>
      </c>
      <c r="DD70" s="184" t="str">
        <f>IFERROR(INDEX(Results!Q:Q,MATCH($DA70,Results!$A:$A,0),1),"")</f>
        <v/>
      </c>
      <c r="DE70" s="185"/>
      <c r="DF70" s="187" t="str">
        <f>IFERROR(INDEX(Results!S:S,MATCH($DA70,Results!$A:$A,0),1),"")</f>
        <v/>
      </c>
      <c r="DG70" s="118"/>
      <c r="DH70" s="119"/>
      <c r="DI70" s="119"/>
      <c r="DJ70" s="119"/>
      <c r="DK70" s="119"/>
      <c r="DL70" s="119"/>
      <c r="DM70" s="119"/>
      <c r="DN70" s="119"/>
      <c r="DO70" s="119"/>
      <c r="DP70" s="119"/>
      <c r="DQ70" s="119"/>
      <c r="DR70" s="119"/>
      <c r="DS70" s="119"/>
      <c r="DT70" s="119"/>
      <c r="DU70" s="119"/>
      <c r="DV70" s="119"/>
      <c r="DW70" s="119"/>
      <c r="DX70" s="119"/>
      <c r="DY70" s="120"/>
      <c r="DZ70" s="121"/>
      <c r="EA70" s="122"/>
      <c r="EB70" s="123"/>
      <c r="EC70" s="124"/>
      <c r="ED70" s="179"/>
      <c r="EE70" s="179" t="str">
        <f>IFERROR(IF(INDEX(Results!O:O,MATCH($DA70,Results!$A:$A,0),1)=0,"",INDEX(Results!O:O,MATCH($DA70,Results!$A:$A,0),1)),"")</f>
        <v/>
      </c>
      <c r="EK70" s="181" t="str">
        <f>IFERROR(INDEX(Results!P:P,MATCH($EI70,Results!$A:$A,0),1),"")</f>
        <v/>
      </c>
      <c r="EL70" s="184" t="str">
        <f>IFERROR(INDEX(Results!Q:Q,MATCH($EI70,Results!$A:$A,0),1),"")</f>
        <v/>
      </c>
      <c r="EM70" s="185"/>
      <c r="EN70" s="187" t="str">
        <f>IFERROR(INDEX(Results!S:S,MATCH($EI70,Results!$A:$A,0),1),"")</f>
        <v/>
      </c>
      <c r="EO70" s="118"/>
      <c r="EP70" s="119"/>
      <c r="EQ70" s="119"/>
      <c r="ER70" s="119"/>
      <c r="ES70" s="119"/>
      <c r="ET70" s="119"/>
      <c r="EU70" s="119"/>
      <c r="EV70" s="119"/>
      <c r="EW70" s="119"/>
      <c r="EX70" s="119"/>
      <c r="EY70" s="119"/>
      <c r="EZ70" s="119"/>
      <c r="FA70" s="119"/>
      <c r="FB70" s="119"/>
      <c r="FC70" s="119"/>
      <c r="FD70" s="119"/>
      <c r="FE70" s="119"/>
      <c r="FF70" s="119"/>
      <c r="FG70" s="120"/>
      <c r="FH70" s="121"/>
      <c r="FI70" s="122"/>
      <c r="FJ70" s="123"/>
      <c r="FK70" s="124"/>
      <c r="FL70" s="179"/>
      <c r="FM70" s="179" t="str">
        <f>IFERROR(IF(INDEX(Results!O:O,MATCH($EI70,Results!$A:$A,0),1)=0,"",INDEX(Results!O:O,MATCH($EI70,Results!$A:$A,0),1)),"")</f>
        <v/>
      </c>
      <c r="FS70" s="181" t="str">
        <f>IFERROR(INDEX(Results!P:P,MATCH($FQ70,Results!$A:$A,0),1),"")</f>
        <v/>
      </c>
      <c r="FT70" s="184" t="str">
        <f>IFERROR(INDEX(Results!Q:Q,MATCH($FQ70,Results!$A:$A,0),1),"")</f>
        <v/>
      </c>
      <c r="FU70" s="185"/>
      <c r="FV70" s="187" t="str">
        <f>IFERROR(INDEX(Results!S:S,MATCH($FQ70,Results!$A:$A,0),1),"")</f>
        <v/>
      </c>
      <c r="FW70" s="118"/>
      <c r="FX70" s="119"/>
      <c r="FY70" s="119"/>
      <c r="FZ70" s="119"/>
      <c r="GA70" s="119"/>
      <c r="GB70" s="119"/>
      <c r="GC70" s="119"/>
      <c r="GD70" s="119"/>
      <c r="GE70" s="119"/>
      <c r="GF70" s="119"/>
      <c r="GG70" s="119"/>
      <c r="GH70" s="119"/>
      <c r="GI70" s="119"/>
      <c r="GJ70" s="119"/>
      <c r="GK70" s="119"/>
      <c r="GL70" s="119"/>
      <c r="GM70" s="119"/>
      <c r="GN70" s="119"/>
      <c r="GO70" s="120"/>
      <c r="GP70" s="121"/>
      <c r="GQ70" s="122"/>
      <c r="GR70" s="123"/>
      <c r="GS70" s="124"/>
      <c r="GT70" s="179"/>
      <c r="GU70" s="179" t="str">
        <f>IFERROR(IF(INDEX(Results!O:O,MATCH($FQ70,Results!$A:$A,0),1)=0,"",INDEX(Results!O:O,MATCH($FQ70,Results!$A:$A,0),1)),"")</f>
        <v/>
      </c>
      <c r="HA70" s="181" t="str">
        <f>IFERROR(INDEX(Results!P:P,MATCH($GY70,Results!$A:$A,0),1),"")</f>
        <v/>
      </c>
      <c r="HB70" s="184" t="str">
        <f>IFERROR(INDEX(Results!Q:Q,MATCH($GY70,Results!$A:$A,0),1),"")</f>
        <v/>
      </c>
      <c r="HC70" s="185"/>
      <c r="HD70" s="187" t="str">
        <f>IFERROR(INDEX(Results!S:S,MATCH($GY70,Results!$A:$A,0),1),"")</f>
        <v/>
      </c>
      <c r="HE70" s="118"/>
      <c r="HF70" s="119"/>
      <c r="HG70" s="119"/>
      <c r="HH70" s="119"/>
      <c r="HI70" s="119"/>
      <c r="HJ70" s="119"/>
      <c r="HK70" s="119"/>
      <c r="HL70" s="119"/>
      <c r="HM70" s="119"/>
      <c r="HN70" s="119"/>
      <c r="HO70" s="119"/>
      <c r="HP70" s="119"/>
      <c r="HQ70" s="119"/>
      <c r="HR70" s="119"/>
      <c r="HS70" s="119"/>
      <c r="HT70" s="119"/>
      <c r="HU70" s="119"/>
      <c r="HV70" s="119"/>
      <c r="HW70" s="120"/>
      <c r="HX70" s="121"/>
      <c r="HY70" s="122"/>
      <c r="HZ70" s="123"/>
      <c r="IA70" s="124"/>
      <c r="IB70" s="179"/>
      <c r="IC70" s="179" t="str">
        <f>IFERROR(IF(INDEX(Results!O:O,MATCH($GY70,Results!$A:$A,0),1)=0,"",INDEX(Results!O:O,MATCH($GY70,Results!$A:$A,0),1)),"")</f>
        <v/>
      </c>
      <c r="II70" s="181" t="str">
        <f>IFERROR(INDEX(Results!P:P,MATCH($IG70,Results!$A:$A,0),1),"")</f>
        <v/>
      </c>
      <c r="IJ70" s="184" t="str">
        <f>IFERROR(INDEX(Results!Q:Q,MATCH($IG70,Results!$A:$A,0),1),"")</f>
        <v/>
      </c>
      <c r="IK70" s="185"/>
      <c r="IL70" s="187" t="str">
        <f>IFERROR(INDEX(Results!S:S,MATCH($IG70,Results!$A:$A,0),1),"")</f>
        <v/>
      </c>
      <c r="IM70" s="118"/>
      <c r="IN70" s="119"/>
      <c r="IO70" s="119"/>
      <c r="IP70" s="119"/>
      <c r="IQ70" s="119"/>
      <c r="IR70" s="119"/>
      <c r="IS70" s="119"/>
      <c r="IT70" s="119"/>
      <c r="IU70" s="119"/>
      <c r="IV70" s="119"/>
      <c r="IW70" s="119"/>
      <c r="IX70" s="119"/>
      <c r="IY70" s="119"/>
      <c r="IZ70" s="119"/>
      <c r="JA70" s="119"/>
      <c r="JB70" s="119"/>
      <c r="JC70" s="119"/>
      <c r="JD70" s="119"/>
      <c r="JE70" s="120"/>
      <c r="JF70" s="121"/>
      <c r="JG70" s="122"/>
      <c r="JH70" s="123"/>
      <c r="JI70" s="124"/>
      <c r="JJ70" s="179"/>
      <c r="JK70" s="179" t="str">
        <f>IFERROR(IF(INDEX(Results!O:O,MATCH($IG70,Results!$A:$A,0),1)=0,"",INDEX(Results!O:O,MATCH($IG70,Results!$A:$A,0),1)),"")</f>
        <v/>
      </c>
      <c r="JQ70" s="181" t="str">
        <f>IFERROR(INDEX(Results!P:P,MATCH($JO70,Results!$A:$A,0),1),"")</f>
        <v/>
      </c>
      <c r="JR70" s="184" t="str">
        <f>IFERROR(INDEX(Results!Q:Q,MATCH($JO70,Results!$A:$A,0),1),"")</f>
        <v/>
      </c>
      <c r="JS70" s="185"/>
      <c r="JT70" s="187" t="str">
        <f>IFERROR(INDEX(Results!S:S,MATCH($JO70,Results!$A:$A,0),1),"")</f>
        <v/>
      </c>
      <c r="JU70" s="118"/>
      <c r="JV70" s="119"/>
      <c r="JW70" s="119"/>
      <c r="JX70" s="119"/>
      <c r="JY70" s="119"/>
      <c r="JZ70" s="119"/>
      <c r="KA70" s="119"/>
      <c r="KB70" s="119"/>
      <c r="KC70" s="119"/>
      <c r="KD70" s="119"/>
      <c r="KE70" s="119"/>
      <c r="KF70" s="119"/>
      <c r="KG70" s="119"/>
      <c r="KH70" s="119"/>
      <c r="KI70" s="119"/>
      <c r="KJ70" s="119"/>
      <c r="KK70" s="119"/>
      <c r="KL70" s="119"/>
      <c r="KM70" s="120"/>
      <c r="KN70" s="121"/>
      <c r="KO70" s="122"/>
      <c r="KP70" s="123"/>
      <c r="KQ70" s="124"/>
      <c r="KR70" s="179"/>
      <c r="KS70" s="179" t="str">
        <f>IFERROR(IF(INDEX(Results!O:O,MATCH($JO70,Results!$A:$A,0),1)=0,"",INDEX(Results!O:O,MATCH($JO70,Results!$A:$A,0),1)),"")</f>
        <v/>
      </c>
      <c r="KY70" s="181" t="str">
        <f>IFERROR(INDEX(Results!P:P,MATCH($KW70,Results!$A:$A,0),1),"")</f>
        <v/>
      </c>
      <c r="KZ70" s="184" t="str">
        <f>IFERROR(INDEX(Results!Q:Q,MATCH($KW70,Results!$A:$A,0),1),"")</f>
        <v/>
      </c>
      <c r="LA70" s="185"/>
      <c r="LB70" s="187" t="str">
        <f>IFERROR(INDEX(Results!S:S,MATCH($KW70,Results!$A:$A,0),1),"")</f>
        <v/>
      </c>
      <c r="LC70" s="118"/>
      <c r="LD70" s="119"/>
      <c r="LE70" s="119"/>
      <c r="LF70" s="119"/>
      <c r="LG70" s="119"/>
      <c r="LH70" s="119"/>
      <c r="LI70" s="119"/>
      <c r="LJ70" s="119"/>
      <c r="LK70" s="119"/>
      <c r="LL70" s="119"/>
      <c r="LM70" s="119"/>
      <c r="LN70" s="119"/>
      <c r="LO70" s="119"/>
      <c r="LP70" s="119"/>
      <c r="LQ70" s="119"/>
      <c r="LR70" s="119"/>
      <c r="LS70" s="119"/>
      <c r="LT70" s="119"/>
      <c r="LU70" s="120"/>
      <c r="LV70" s="121"/>
      <c r="LW70" s="122"/>
      <c r="LX70" s="123"/>
      <c r="LY70" s="124"/>
      <c r="LZ70" s="179"/>
      <c r="MA70" s="179" t="str">
        <f>IFERROR(IF(INDEX(Results!O:O,MATCH($KW70,Results!$A:$A,0),1)=0,"",INDEX(Results!O:O,MATCH($KW70,Results!$A:$A,0),1)),"")</f>
        <v/>
      </c>
      <c r="MG70" s="181" t="str">
        <f>IFERROR(INDEX(Results!P:P,MATCH($ME70,Results!$A:$A,0),1),"")</f>
        <v/>
      </c>
      <c r="MH70" s="184" t="str">
        <f>IFERROR(INDEX(Results!Q:Q,MATCH($ME70,Results!$A:$A,0),1),"")</f>
        <v/>
      </c>
      <c r="MI70" s="185"/>
      <c r="MJ70" s="187" t="str">
        <f>IFERROR(INDEX(Results!S:S,MATCH($ME70,Results!$A:$A,0),1),"")</f>
        <v/>
      </c>
      <c r="MK70" s="118"/>
      <c r="ML70" s="119"/>
      <c r="MM70" s="119"/>
      <c r="MN70" s="119"/>
      <c r="MO70" s="119"/>
      <c r="MP70" s="119"/>
      <c r="MQ70" s="119"/>
      <c r="MR70" s="119"/>
      <c r="MS70" s="119"/>
      <c r="MT70" s="119"/>
      <c r="MU70" s="119"/>
      <c r="MV70" s="119"/>
      <c r="MW70" s="119"/>
      <c r="MX70" s="119"/>
      <c r="MY70" s="119"/>
      <c r="MZ70" s="119"/>
      <c r="NA70" s="119"/>
      <c r="NB70" s="119"/>
      <c r="NC70" s="120"/>
      <c r="ND70" s="121"/>
      <c r="NE70" s="122"/>
      <c r="NF70" s="123"/>
      <c r="NG70" s="124"/>
      <c r="NH70" s="179"/>
      <c r="NI70" s="179" t="str">
        <f>IFERROR(IF(INDEX(Results!O:O,MATCH($ME70,Results!$A:$A,0),1)=0,"",INDEX(Results!O:O,MATCH($ME70,Results!$A:$A,0),1)),"")</f>
        <v/>
      </c>
      <c r="NO70" s="181" t="str">
        <f>IFERROR(INDEX(Results!P:P,MATCH($NM70,Results!$A:$A,0),1),"")</f>
        <v/>
      </c>
      <c r="NP70" s="184" t="str">
        <f>IFERROR(INDEX(Results!Q:Q,MATCH($NM70,Results!$A:$A,0),1),"")</f>
        <v/>
      </c>
      <c r="NQ70" s="185"/>
      <c r="NR70" s="187" t="str">
        <f>IFERROR(INDEX(Results!S:S,MATCH($NM70,Results!$A:$A,0),1),"")</f>
        <v/>
      </c>
      <c r="NS70" s="118"/>
      <c r="NT70" s="119"/>
      <c r="NU70" s="119"/>
      <c r="NV70" s="119"/>
      <c r="NW70" s="119"/>
      <c r="NX70" s="119"/>
      <c r="NY70" s="119"/>
      <c r="NZ70" s="119"/>
      <c r="OA70" s="119"/>
      <c r="OB70" s="119"/>
      <c r="OC70" s="119"/>
      <c r="OD70" s="119"/>
      <c r="OE70" s="119"/>
      <c r="OF70" s="119"/>
      <c r="OG70" s="119"/>
      <c r="OH70" s="119"/>
      <c r="OI70" s="119"/>
      <c r="OJ70" s="119"/>
      <c r="OK70" s="120"/>
      <c r="OL70" s="121"/>
      <c r="OM70" s="122"/>
      <c r="ON70" s="123"/>
      <c r="OO70" s="124"/>
      <c r="OP70" s="179"/>
      <c r="OQ70" s="179" t="str">
        <f>IFERROR(IF(INDEX(Results!O:O,MATCH($NM70,Results!$A:$A,0),1)=0,"",INDEX(Results!O:O,MATCH($NM70,Results!$A:$A,0),1)),"")</f>
        <v/>
      </c>
    </row>
    <row r="71" spans="1:407" ht="22.5" customHeight="1" x14ac:dyDescent="0.25">
      <c r="A71">
        <f>A68</f>
        <v>0</v>
      </c>
      <c r="B71">
        <f>B68+1</f>
        <v>5</v>
      </c>
      <c r="C71" t="str">
        <f t="shared" ref="C71" si="214">A71&amp;B71</f>
        <v>05</v>
      </c>
      <c r="E71" s="180" t="str">
        <f>IFERROR(INDEX(Results!P:P,MATCH($C71,Results!$B:$B,0),1),"")</f>
        <v/>
      </c>
      <c r="F71" s="182" t="str">
        <f>IFERROR(INDEX(Results!Q:Q,MATCH($C71,Results!$B:$B,0),1),"")</f>
        <v/>
      </c>
      <c r="G71" s="183"/>
      <c r="H71" s="186" t="str">
        <f>IFERROR(INDEX(Results!S:S,MATCH($C71,Results!$B:$B,0),1),"")</f>
        <v/>
      </c>
      <c r="I71" s="118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20"/>
      <c r="AB71" s="121"/>
      <c r="AC71" s="122"/>
      <c r="AD71" s="123"/>
      <c r="AE71" s="124"/>
      <c r="AF71" s="178"/>
      <c r="AG71" s="178" t="str">
        <f>IFERROR(IF(INDEX(Results!O:O,MATCH($C71,Results!$B:$B,0),1)=0,"",INDEX(Results!O:O,MATCH($C71,Results!$B:$B,0),1)),"")</f>
        <v/>
      </c>
      <c r="AI71">
        <f>AI68</f>
        <v>2</v>
      </c>
      <c r="AJ71">
        <f>AJ68+1</f>
        <v>21</v>
      </c>
      <c r="AK71" t="str">
        <f t="shared" ref="AK71" si="215">AI71&amp;AJ71</f>
        <v>221</v>
      </c>
      <c r="AM71" s="180" t="str">
        <f>IFERROR(INDEX(Results!P:P,MATCH($AK71,Results!$B:$B,0),1),"")</f>
        <v/>
      </c>
      <c r="AN71" s="182" t="str">
        <f>IFERROR(INDEX(Results!Q:Q,MATCH($AK71,Results!$B:$B,0),1),"")</f>
        <v/>
      </c>
      <c r="AO71" s="183"/>
      <c r="AP71" s="186" t="str">
        <f>IFERROR(INDEX(Results!S:S,MATCH($AK71,Results!$B:$B,0),1),"")</f>
        <v/>
      </c>
      <c r="AQ71" s="118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20"/>
      <c r="BJ71" s="121"/>
      <c r="BK71" s="122"/>
      <c r="BL71" s="123"/>
      <c r="BM71" s="124"/>
      <c r="BN71" s="178"/>
      <c r="BO71" s="178" t="str">
        <f>IFERROR(IF(INDEX(Results!O:O,MATCH($AK71,Results!$B:$B,0),1)=0,"",INDEX(Results!O:O,MATCH($AK71,Results!$B:$B,0),1)),"")</f>
        <v/>
      </c>
      <c r="BQ71">
        <f>BQ68</f>
        <v>3</v>
      </c>
      <c r="BR71">
        <f>BR68+1</f>
        <v>21</v>
      </c>
      <c r="BS71" t="str">
        <f t="shared" ref="BS71" si="216">BQ71&amp;BR71</f>
        <v>321</v>
      </c>
      <c r="BU71" s="180" t="str">
        <f>IFERROR(INDEX(Results!P:P,MATCH($BS71,Results!$B:$B,0),1),"")</f>
        <v/>
      </c>
      <c r="BV71" s="182" t="str">
        <f>IFERROR(INDEX(Results!Q:Q,MATCH($BS71,Results!$B:$B,0),1),"")</f>
        <v/>
      </c>
      <c r="BW71" s="183"/>
      <c r="BX71" s="186" t="str">
        <f>IFERROR(INDEX(Results!S:S,MATCH($BS71,Results!$B:$B,0),1),"")</f>
        <v/>
      </c>
      <c r="BY71" s="118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20"/>
      <c r="CR71" s="121"/>
      <c r="CS71" s="122"/>
      <c r="CT71" s="123"/>
      <c r="CU71" s="124"/>
      <c r="CV71" s="178"/>
      <c r="CW71" s="178" t="str">
        <f>IFERROR(IF(INDEX(Results!O:O,MATCH($BS71,Results!$B:$B,0),1)=0,"",INDEX(Results!O:O,MATCH($BS71,Results!$B:$B,0),1)),"")</f>
        <v/>
      </c>
      <c r="CY71">
        <f>CY68</f>
        <v>4</v>
      </c>
      <c r="CZ71">
        <f>CZ68+1</f>
        <v>21</v>
      </c>
      <c r="DA71" t="str">
        <f t="shared" ref="DA71" si="217">CY71&amp;CZ71</f>
        <v>421</v>
      </c>
      <c r="DC71" s="180" t="str">
        <f>IFERROR(INDEX(Results!P:P,MATCH($DA71,Results!$B:$B,0),1),"")</f>
        <v/>
      </c>
      <c r="DD71" s="182" t="str">
        <f>IFERROR(INDEX(Results!Q:Q,MATCH($DA71,Results!$B:$B,0),1),"")</f>
        <v/>
      </c>
      <c r="DE71" s="183"/>
      <c r="DF71" s="186" t="str">
        <f>IFERROR(INDEX(Results!S:S,MATCH($DA71,Results!$B:$B,0),1),"")</f>
        <v/>
      </c>
      <c r="DG71" s="118"/>
      <c r="DH71" s="119"/>
      <c r="DI71" s="119"/>
      <c r="DJ71" s="119"/>
      <c r="DK71" s="119"/>
      <c r="DL71" s="119"/>
      <c r="DM71" s="119"/>
      <c r="DN71" s="119"/>
      <c r="DO71" s="119"/>
      <c r="DP71" s="119"/>
      <c r="DQ71" s="119"/>
      <c r="DR71" s="119"/>
      <c r="DS71" s="119"/>
      <c r="DT71" s="119"/>
      <c r="DU71" s="119"/>
      <c r="DV71" s="119"/>
      <c r="DW71" s="119"/>
      <c r="DX71" s="119"/>
      <c r="DY71" s="120"/>
      <c r="DZ71" s="121"/>
      <c r="EA71" s="122"/>
      <c r="EB71" s="123"/>
      <c r="EC71" s="124"/>
      <c r="ED71" s="178"/>
      <c r="EE71" s="178" t="str">
        <f>IFERROR(IF(INDEX(Results!O:O,MATCH($DA71,Results!$B:$B,0),1)=0,"",INDEX(Results!O:O,MATCH($DA71,Results!$B:$B,0),1)),"")</f>
        <v/>
      </c>
      <c r="EG71">
        <f>EG68</f>
        <v>5</v>
      </c>
      <c r="EH71">
        <f>EH68+1</f>
        <v>21</v>
      </c>
      <c r="EI71" t="str">
        <f t="shared" ref="EI71" si="218">EG71&amp;EH71</f>
        <v>521</v>
      </c>
      <c r="EK71" s="180" t="str">
        <f>IFERROR(INDEX(Results!P:P,MATCH($EI71,Results!$B:$B,0),1),"")</f>
        <v/>
      </c>
      <c r="EL71" s="182" t="str">
        <f>IFERROR(INDEX(Results!Q:Q,MATCH($EI71,Results!$B:$B,0),1),"")</f>
        <v/>
      </c>
      <c r="EM71" s="183"/>
      <c r="EN71" s="186" t="str">
        <f>IFERROR(INDEX(Results!S:S,MATCH($EI71,Results!$B:$B,0),1),"")</f>
        <v/>
      </c>
      <c r="EO71" s="118"/>
      <c r="EP71" s="119"/>
      <c r="EQ71" s="119"/>
      <c r="ER71" s="119"/>
      <c r="ES71" s="119"/>
      <c r="ET71" s="119"/>
      <c r="EU71" s="119"/>
      <c r="EV71" s="119"/>
      <c r="EW71" s="119"/>
      <c r="EX71" s="119"/>
      <c r="EY71" s="119"/>
      <c r="EZ71" s="119"/>
      <c r="FA71" s="119"/>
      <c r="FB71" s="119"/>
      <c r="FC71" s="119"/>
      <c r="FD71" s="119"/>
      <c r="FE71" s="119"/>
      <c r="FF71" s="119"/>
      <c r="FG71" s="120"/>
      <c r="FH71" s="121"/>
      <c r="FI71" s="122"/>
      <c r="FJ71" s="123"/>
      <c r="FK71" s="124"/>
      <c r="FL71" s="178"/>
      <c r="FM71" s="178" t="str">
        <f>IFERROR(IF(INDEX(Results!O:O,MATCH($EI71,Results!$B:$B,0),1)=0,"",INDEX(Results!O:O,MATCH($EI71,Results!$B:$B,0),1)),"")</f>
        <v/>
      </c>
      <c r="FO71">
        <f>FO68</f>
        <v>6</v>
      </c>
      <c r="FP71">
        <f>FP68+1</f>
        <v>21</v>
      </c>
      <c r="FQ71" t="str">
        <f t="shared" ref="FQ71" si="219">FO71&amp;FP71</f>
        <v>621</v>
      </c>
      <c r="FS71" s="180" t="str">
        <f>IFERROR(INDEX(Results!P:P,MATCH($FQ71,Results!$B:$B,0),1),"")</f>
        <v/>
      </c>
      <c r="FT71" s="182" t="str">
        <f>IFERROR(INDEX(Results!Q:Q,MATCH($FQ71,Results!$B:$B,0),1),"")</f>
        <v/>
      </c>
      <c r="FU71" s="183"/>
      <c r="FV71" s="186" t="str">
        <f>IFERROR(INDEX(Results!S:S,MATCH($FQ71,Results!$B:$B,0),1),"")</f>
        <v/>
      </c>
      <c r="FW71" s="118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  <c r="GJ71" s="119"/>
      <c r="GK71" s="119"/>
      <c r="GL71" s="119"/>
      <c r="GM71" s="119"/>
      <c r="GN71" s="119"/>
      <c r="GO71" s="120"/>
      <c r="GP71" s="121"/>
      <c r="GQ71" s="122"/>
      <c r="GR71" s="123"/>
      <c r="GS71" s="124"/>
      <c r="GT71" s="178"/>
      <c r="GU71" s="178" t="str">
        <f>IFERROR(IF(INDEX(Results!O:O,MATCH($FQ71,Results!$B:$B,0),1)=0,"",INDEX(Results!O:O,MATCH($FQ71,Results!$B:$B,0),1)),"")</f>
        <v/>
      </c>
      <c r="GW71">
        <f>GW68</f>
        <v>7</v>
      </c>
      <c r="GX71">
        <f>GX68+1</f>
        <v>21</v>
      </c>
      <c r="GY71" t="str">
        <f t="shared" ref="GY71" si="220">GW71&amp;GX71</f>
        <v>721</v>
      </c>
      <c r="HA71" s="180" t="str">
        <f>IFERROR(INDEX(Results!P:P,MATCH($GY71,Results!$B:$B,0),1),"")</f>
        <v/>
      </c>
      <c r="HB71" s="182" t="str">
        <f>IFERROR(INDEX(Results!Q:Q,MATCH($GY71,Results!$B:$B,0),1),"")</f>
        <v/>
      </c>
      <c r="HC71" s="183"/>
      <c r="HD71" s="186" t="str">
        <f>IFERROR(INDEX(Results!S:S,MATCH($GY71,Results!$B:$B,0),1),"")</f>
        <v/>
      </c>
      <c r="HE71" s="118"/>
      <c r="HF71" s="119"/>
      <c r="HG71" s="119"/>
      <c r="HH71" s="119"/>
      <c r="HI71" s="119"/>
      <c r="HJ71" s="119"/>
      <c r="HK71" s="119"/>
      <c r="HL71" s="119"/>
      <c r="HM71" s="119"/>
      <c r="HN71" s="119"/>
      <c r="HO71" s="119"/>
      <c r="HP71" s="119"/>
      <c r="HQ71" s="119"/>
      <c r="HR71" s="119"/>
      <c r="HS71" s="119"/>
      <c r="HT71" s="119"/>
      <c r="HU71" s="119"/>
      <c r="HV71" s="119"/>
      <c r="HW71" s="120"/>
      <c r="HX71" s="121"/>
      <c r="HY71" s="122"/>
      <c r="HZ71" s="123"/>
      <c r="IA71" s="124"/>
      <c r="IB71" s="178"/>
      <c r="IC71" s="178" t="str">
        <f>IFERROR(IF(INDEX(Results!O:O,MATCH($GY71,Results!$B:$B,0),1)=0,"",INDEX(Results!O:O,MATCH($GY71,Results!$B:$B,0),1)),"")</f>
        <v/>
      </c>
      <c r="IE71">
        <f>IE68</f>
        <v>8</v>
      </c>
      <c r="IF71">
        <f>IF68+1</f>
        <v>21</v>
      </c>
      <c r="IG71" t="str">
        <f t="shared" ref="IG71" si="221">IE71&amp;IF71</f>
        <v>821</v>
      </c>
      <c r="II71" s="180" t="str">
        <f>IFERROR(INDEX(Results!P:P,MATCH($IG71,Results!$B:$B,0),1),"")</f>
        <v/>
      </c>
      <c r="IJ71" s="182" t="str">
        <f>IFERROR(INDEX(Results!Q:Q,MATCH($IG71,Results!$B:$B,0),1),"")</f>
        <v/>
      </c>
      <c r="IK71" s="183"/>
      <c r="IL71" s="186" t="str">
        <f>IFERROR(INDEX(Results!S:S,MATCH($IG71,Results!$B:$B,0),1),"")</f>
        <v/>
      </c>
      <c r="IM71" s="118"/>
      <c r="IN71" s="119"/>
      <c r="IO71" s="119"/>
      <c r="IP71" s="119"/>
      <c r="IQ71" s="119"/>
      <c r="IR71" s="119"/>
      <c r="IS71" s="119"/>
      <c r="IT71" s="119"/>
      <c r="IU71" s="119"/>
      <c r="IV71" s="119"/>
      <c r="IW71" s="119"/>
      <c r="IX71" s="119"/>
      <c r="IY71" s="119"/>
      <c r="IZ71" s="119"/>
      <c r="JA71" s="119"/>
      <c r="JB71" s="119"/>
      <c r="JC71" s="119"/>
      <c r="JD71" s="119"/>
      <c r="JE71" s="120"/>
      <c r="JF71" s="121"/>
      <c r="JG71" s="122"/>
      <c r="JH71" s="123"/>
      <c r="JI71" s="124"/>
      <c r="JJ71" s="178"/>
      <c r="JK71" s="178" t="str">
        <f>IFERROR(IF(INDEX(Results!O:O,MATCH($IG71,Results!$B:$B,0),1)=0,"",INDEX(Results!O:O,MATCH($IG71,Results!$B:$B,0),1)),"")</f>
        <v/>
      </c>
      <c r="JM71">
        <f>JM68</f>
        <v>9</v>
      </c>
      <c r="JN71">
        <f>JN68+1</f>
        <v>21</v>
      </c>
      <c r="JO71" t="str">
        <f t="shared" ref="JO71" si="222">JM71&amp;JN71</f>
        <v>921</v>
      </c>
      <c r="JQ71" s="180" t="str">
        <f>IFERROR(INDEX(Results!P:P,MATCH($JO71,Results!$B:$B,0),1),"")</f>
        <v/>
      </c>
      <c r="JR71" s="182" t="str">
        <f>IFERROR(INDEX(Results!Q:Q,MATCH($JO71,Results!$B:$B,0),1),"")</f>
        <v/>
      </c>
      <c r="JS71" s="183"/>
      <c r="JT71" s="186" t="str">
        <f>IFERROR(INDEX(Results!S:S,MATCH($JO71,Results!$B:$B,0),1),"")</f>
        <v/>
      </c>
      <c r="JU71" s="118"/>
      <c r="JV71" s="119"/>
      <c r="JW71" s="119"/>
      <c r="JX71" s="119"/>
      <c r="JY71" s="119"/>
      <c r="JZ71" s="119"/>
      <c r="KA71" s="119"/>
      <c r="KB71" s="119"/>
      <c r="KC71" s="119"/>
      <c r="KD71" s="119"/>
      <c r="KE71" s="119"/>
      <c r="KF71" s="119"/>
      <c r="KG71" s="119"/>
      <c r="KH71" s="119"/>
      <c r="KI71" s="119"/>
      <c r="KJ71" s="119"/>
      <c r="KK71" s="119"/>
      <c r="KL71" s="119"/>
      <c r="KM71" s="120"/>
      <c r="KN71" s="121"/>
      <c r="KO71" s="122"/>
      <c r="KP71" s="123"/>
      <c r="KQ71" s="124"/>
      <c r="KR71" s="178"/>
      <c r="KS71" s="178" t="str">
        <f>IFERROR(IF(INDEX(Results!O:O,MATCH($JO71,Results!$B:$B,0),1)=0,"",INDEX(Results!O:O,MATCH($JO71,Results!$B:$B,0),1)),"")</f>
        <v/>
      </c>
      <c r="KU71">
        <f>KU68</f>
        <v>10</v>
      </c>
      <c r="KV71">
        <f>KV68+1</f>
        <v>21</v>
      </c>
      <c r="KW71" t="str">
        <f t="shared" ref="KW71" si="223">KU71&amp;KV71</f>
        <v>1021</v>
      </c>
      <c r="KY71" s="180" t="str">
        <f>IFERROR(INDEX(Results!P:P,MATCH($KW71,Results!$B:$B,0),1),"")</f>
        <v/>
      </c>
      <c r="KZ71" s="182" t="str">
        <f>IFERROR(INDEX(Results!Q:Q,MATCH($KW71,Results!$B:$B,0),1),"")</f>
        <v/>
      </c>
      <c r="LA71" s="183"/>
      <c r="LB71" s="186" t="str">
        <f>IFERROR(INDEX(Results!S:S,MATCH($KW71,Results!$B:$B,0),1),"")</f>
        <v/>
      </c>
      <c r="LC71" s="118"/>
      <c r="LD71" s="119"/>
      <c r="LE71" s="119"/>
      <c r="LF71" s="119"/>
      <c r="LG71" s="119"/>
      <c r="LH71" s="119"/>
      <c r="LI71" s="119"/>
      <c r="LJ71" s="119"/>
      <c r="LK71" s="119"/>
      <c r="LL71" s="119"/>
      <c r="LM71" s="119"/>
      <c r="LN71" s="119"/>
      <c r="LO71" s="119"/>
      <c r="LP71" s="119"/>
      <c r="LQ71" s="119"/>
      <c r="LR71" s="119"/>
      <c r="LS71" s="119"/>
      <c r="LT71" s="119"/>
      <c r="LU71" s="120"/>
      <c r="LV71" s="121"/>
      <c r="LW71" s="122"/>
      <c r="LX71" s="123"/>
      <c r="LY71" s="124"/>
      <c r="LZ71" s="178"/>
      <c r="MA71" s="178" t="str">
        <f>IFERROR(IF(INDEX(Results!O:O,MATCH($KW71,Results!$B:$B,0),1)=0,"",INDEX(Results!O:O,MATCH($KW71,Results!$B:$B,0),1)),"")</f>
        <v/>
      </c>
      <c r="MC71">
        <f>MC68</f>
        <v>11</v>
      </c>
      <c r="MD71">
        <f>MD68+1</f>
        <v>21</v>
      </c>
      <c r="ME71" t="str">
        <f t="shared" ref="ME71" si="224">MC71&amp;MD71</f>
        <v>1121</v>
      </c>
      <c r="MG71" s="180" t="str">
        <f>IFERROR(INDEX(Results!P:P,MATCH($ME71,Results!$B:$B,0),1),"")</f>
        <v/>
      </c>
      <c r="MH71" s="182" t="str">
        <f>IFERROR(INDEX(Results!Q:Q,MATCH($ME71,Results!$B:$B,0),1),"")</f>
        <v/>
      </c>
      <c r="MI71" s="183"/>
      <c r="MJ71" s="186" t="str">
        <f>IFERROR(INDEX(Results!S:S,MATCH($ME71,Results!$B:$B,0),1),"")</f>
        <v/>
      </c>
      <c r="MK71" s="118"/>
      <c r="ML71" s="119"/>
      <c r="MM71" s="119"/>
      <c r="MN71" s="119"/>
      <c r="MO71" s="119"/>
      <c r="MP71" s="119"/>
      <c r="MQ71" s="119"/>
      <c r="MR71" s="119"/>
      <c r="MS71" s="119"/>
      <c r="MT71" s="119"/>
      <c r="MU71" s="119"/>
      <c r="MV71" s="119"/>
      <c r="MW71" s="119"/>
      <c r="MX71" s="119"/>
      <c r="MY71" s="119"/>
      <c r="MZ71" s="119"/>
      <c r="NA71" s="119"/>
      <c r="NB71" s="119"/>
      <c r="NC71" s="120"/>
      <c r="ND71" s="121"/>
      <c r="NE71" s="122"/>
      <c r="NF71" s="123"/>
      <c r="NG71" s="124"/>
      <c r="NH71" s="178"/>
      <c r="NI71" s="178" t="str">
        <f>IFERROR(IF(INDEX(Results!O:O,MATCH($ME71,Results!$B:$B,0),1)=0,"",INDEX(Results!O:O,MATCH($ME71,Results!$B:$B,0),1)),"")</f>
        <v/>
      </c>
      <c r="NK71">
        <f>NK68</f>
        <v>12</v>
      </c>
      <c r="NL71">
        <f>NL68+1</f>
        <v>21</v>
      </c>
      <c r="NM71" t="str">
        <f t="shared" ref="NM71" si="225">NK71&amp;NL71</f>
        <v>1221</v>
      </c>
      <c r="NO71" s="180" t="str">
        <f>IFERROR(INDEX(Results!P:P,MATCH($NM71,Results!$B:$B,0),1),"")</f>
        <v/>
      </c>
      <c r="NP71" s="182" t="str">
        <f>IFERROR(INDEX(Results!Q:Q,MATCH($NM71,Results!$B:$B,0),1),"")</f>
        <v/>
      </c>
      <c r="NQ71" s="183"/>
      <c r="NR71" s="186" t="str">
        <f>IFERROR(INDEX(Results!S:S,MATCH($NM71,Results!$B:$B,0),1),"")</f>
        <v/>
      </c>
      <c r="NS71" s="118"/>
      <c r="NT71" s="119"/>
      <c r="NU71" s="119"/>
      <c r="NV71" s="119"/>
      <c r="NW71" s="119"/>
      <c r="NX71" s="119"/>
      <c r="NY71" s="119"/>
      <c r="NZ71" s="119"/>
      <c r="OA71" s="119"/>
      <c r="OB71" s="119"/>
      <c r="OC71" s="119"/>
      <c r="OD71" s="119"/>
      <c r="OE71" s="119"/>
      <c r="OF71" s="119"/>
      <c r="OG71" s="119"/>
      <c r="OH71" s="119"/>
      <c r="OI71" s="119"/>
      <c r="OJ71" s="119"/>
      <c r="OK71" s="120"/>
      <c r="OL71" s="121"/>
      <c r="OM71" s="122"/>
      <c r="ON71" s="123"/>
      <c r="OO71" s="124"/>
      <c r="OP71" s="178"/>
      <c r="OQ71" s="178" t="str">
        <f>IFERROR(IF(INDEX(Results!O:O,MATCH($NM71,Results!$B:$B,0),1)=0,"",INDEX(Results!O:O,MATCH($NM71,Results!$B:$B,0),1)),"")</f>
        <v/>
      </c>
    </row>
    <row r="72" spans="1:407" ht="22.5" customHeight="1" x14ac:dyDescent="0.25">
      <c r="E72" s="213"/>
      <c r="F72" s="214"/>
      <c r="G72" s="215"/>
      <c r="H72" s="216"/>
      <c r="I72" s="118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20"/>
      <c r="AB72" s="121"/>
      <c r="AC72" s="122"/>
      <c r="AD72" s="123"/>
      <c r="AE72" s="124"/>
      <c r="AF72" s="212"/>
      <c r="AG72" s="212"/>
      <c r="AM72" s="213"/>
      <c r="AN72" s="214"/>
      <c r="AO72" s="215"/>
      <c r="AP72" s="216"/>
      <c r="AQ72" s="118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20"/>
      <c r="BJ72" s="121"/>
      <c r="BK72" s="122"/>
      <c r="BL72" s="123"/>
      <c r="BM72" s="124"/>
      <c r="BN72" s="212"/>
      <c r="BO72" s="212"/>
      <c r="BU72" s="213"/>
      <c r="BV72" s="214"/>
      <c r="BW72" s="215"/>
      <c r="BX72" s="216"/>
      <c r="BY72" s="118"/>
      <c r="BZ72" s="119"/>
      <c r="CA72" s="119"/>
      <c r="CB72" s="119"/>
      <c r="CC72" s="119"/>
      <c r="CD72" s="119"/>
      <c r="CE72" s="119"/>
      <c r="CF72" s="119"/>
      <c r="CG72" s="119"/>
      <c r="CH72" s="119"/>
      <c r="CI72" s="119"/>
      <c r="CJ72" s="119"/>
      <c r="CK72" s="119"/>
      <c r="CL72" s="119"/>
      <c r="CM72" s="119"/>
      <c r="CN72" s="119"/>
      <c r="CO72" s="119"/>
      <c r="CP72" s="119"/>
      <c r="CQ72" s="120"/>
      <c r="CR72" s="121"/>
      <c r="CS72" s="122"/>
      <c r="CT72" s="123"/>
      <c r="CU72" s="124"/>
      <c r="CV72" s="212"/>
      <c r="CW72" s="212"/>
      <c r="DC72" s="213"/>
      <c r="DD72" s="214"/>
      <c r="DE72" s="215"/>
      <c r="DF72" s="216"/>
      <c r="DG72" s="118"/>
      <c r="DH72" s="119"/>
      <c r="DI72" s="119"/>
      <c r="DJ72" s="119"/>
      <c r="DK72" s="119"/>
      <c r="DL72" s="119"/>
      <c r="DM72" s="119"/>
      <c r="DN72" s="119"/>
      <c r="DO72" s="119"/>
      <c r="DP72" s="119"/>
      <c r="DQ72" s="119"/>
      <c r="DR72" s="119"/>
      <c r="DS72" s="119"/>
      <c r="DT72" s="119"/>
      <c r="DU72" s="119"/>
      <c r="DV72" s="119"/>
      <c r="DW72" s="119"/>
      <c r="DX72" s="119"/>
      <c r="DY72" s="120"/>
      <c r="DZ72" s="121"/>
      <c r="EA72" s="122"/>
      <c r="EB72" s="123"/>
      <c r="EC72" s="124"/>
      <c r="ED72" s="212"/>
      <c r="EE72" s="212"/>
      <c r="EK72" s="213"/>
      <c r="EL72" s="214"/>
      <c r="EM72" s="215"/>
      <c r="EN72" s="216"/>
      <c r="EO72" s="118"/>
      <c r="EP72" s="119"/>
      <c r="EQ72" s="119"/>
      <c r="ER72" s="119"/>
      <c r="ES72" s="119"/>
      <c r="ET72" s="119"/>
      <c r="EU72" s="119"/>
      <c r="EV72" s="119"/>
      <c r="EW72" s="119"/>
      <c r="EX72" s="119"/>
      <c r="EY72" s="119"/>
      <c r="EZ72" s="119"/>
      <c r="FA72" s="119"/>
      <c r="FB72" s="119"/>
      <c r="FC72" s="119"/>
      <c r="FD72" s="119"/>
      <c r="FE72" s="119"/>
      <c r="FF72" s="119"/>
      <c r="FG72" s="120"/>
      <c r="FH72" s="121"/>
      <c r="FI72" s="122"/>
      <c r="FJ72" s="123"/>
      <c r="FK72" s="124"/>
      <c r="FL72" s="212"/>
      <c r="FM72" s="212"/>
      <c r="FS72" s="213"/>
      <c r="FT72" s="214"/>
      <c r="FU72" s="215"/>
      <c r="FV72" s="216"/>
      <c r="FW72" s="118"/>
      <c r="FX72" s="119"/>
      <c r="FY72" s="119"/>
      <c r="FZ72" s="119"/>
      <c r="GA72" s="119"/>
      <c r="GB72" s="119"/>
      <c r="GC72" s="119"/>
      <c r="GD72" s="119"/>
      <c r="GE72" s="119"/>
      <c r="GF72" s="119"/>
      <c r="GG72" s="119"/>
      <c r="GH72" s="119"/>
      <c r="GI72" s="119"/>
      <c r="GJ72" s="119"/>
      <c r="GK72" s="119"/>
      <c r="GL72" s="119"/>
      <c r="GM72" s="119"/>
      <c r="GN72" s="119"/>
      <c r="GO72" s="120"/>
      <c r="GP72" s="121"/>
      <c r="GQ72" s="122"/>
      <c r="GR72" s="123"/>
      <c r="GS72" s="124"/>
      <c r="GT72" s="212"/>
      <c r="GU72" s="212"/>
      <c r="HA72" s="213"/>
      <c r="HB72" s="214"/>
      <c r="HC72" s="215"/>
      <c r="HD72" s="216"/>
      <c r="HE72" s="118"/>
      <c r="HF72" s="119"/>
      <c r="HG72" s="119"/>
      <c r="HH72" s="119"/>
      <c r="HI72" s="119"/>
      <c r="HJ72" s="119"/>
      <c r="HK72" s="119"/>
      <c r="HL72" s="119"/>
      <c r="HM72" s="119"/>
      <c r="HN72" s="119"/>
      <c r="HO72" s="119"/>
      <c r="HP72" s="119"/>
      <c r="HQ72" s="119"/>
      <c r="HR72" s="119"/>
      <c r="HS72" s="119"/>
      <c r="HT72" s="119"/>
      <c r="HU72" s="119"/>
      <c r="HV72" s="119"/>
      <c r="HW72" s="120"/>
      <c r="HX72" s="121"/>
      <c r="HY72" s="122"/>
      <c r="HZ72" s="123"/>
      <c r="IA72" s="124"/>
      <c r="IB72" s="212"/>
      <c r="IC72" s="212"/>
      <c r="II72" s="213"/>
      <c r="IJ72" s="214"/>
      <c r="IK72" s="215"/>
      <c r="IL72" s="216"/>
      <c r="IM72" s="118"/>
      <c r="IN72" s="119"/>
      <c r="IO72" s="119"/>
      <c r="IP72" s="119"/>
      <c r="IQ72" s="119"/>
      <c r="IR72" s="119"/>
      <c r="IS72" s="119"/>
      <c r="IT72" s="119"/>
      <c r="IU72" s="119"/>
      <c r="IV72" s="119"/>
      <c r="IW72" s="119"/>
      <c r="IX72" s="119"/>
      <c r="IY72" s="119"/>
      <c r="IZ72" s="119"/>
      <c r="JA72" s="119"/>
      <c r="JB72" s="119"/>
      <c r="JC72" s="119"/>
      <c r="JD72" s="119"/>
      <c r="JE72" s="120"/>
      <c r="JF72" s="121"/>
      <c r="JG72" s="122"/>
      <c r="JH72" s="123"/>
      <c r="JI72" s="124"/>
      <c r="JJ72" s="212"/>
      <c r="JK72" s="212"/>
      <c r="JQ72" s="213"/>
      <c r="JR72" s="214"/>
      <c r="JS72" s="215"/>
      <c r="JT72" s="216"/>
      <c r="JU72" s="118"/>
      <c r="JV72" s="119"/>
      <c r="JW72" s="119"/>
      <c r="JX72" s="119"/>
      <c r="JY72" s="119"/>
      <c r="JZ72" s="119"/>
      <c r="KA72" s="119"/>
      <c r="KB72" s="119"/>
      <c r="KC72" s="119"/>
      <c r="KD72" s="119"/>
      <c r="KE72" s="119"/>
      <c r="KF72" s="119"/>
      <c r="KG72" s="119"/>
      <c r="KH72" s="119"/>
      <c r="KI72" s="119"/>
      <c r="KJ72" s="119"/>
      <c r="KK72" s="119"/>
      <c r="KL72" s="119"/>
      <c r="KM72" s="120"/>
      <c r="KN72" s="121"/>
      <c r="KO72" s="122"/>
      <c r="KP72" s="123"/>
      <c r="KQ72" s="124"/>
      <c r="KR72" s="212"/>
      <c r="KS72" s="212"/>
      <c r="KY72" s="213"/>
      <c r="KZ72" s="214"/>
      <c r="LA72" s="215"/>
      <c r="LB72" s="216"/>
      <c r="LC72" s="118"/>
      <c r="LD72" s="119"/>
      <c r="LE72" s="119"/>
      <c r="LF72" s="119"/>
      <c r="LG72" s="119"/>
      <c r="LH72" s="119"/>
      <c r="LI72" s="119"/>
      <c r="LJ72" s="119"/>
      <c r="LK72" s="119"/>
      <c r="LL72" s="119"/>
      <c r="LM72" s="119"/>
      <c r="LN72" s="119"/>
      <c r="LO72" s="119"/>
      <c r="LP72" s="119"/>
      <c r="LQ72" s="119"/>
      <c r="LR72" s="119"/>
      <c r="LS72" s="119"/>
      <c r="LT72" s="119"/>
      <c r="LU72" s="120"/>
      <c r="LV72" s="121"/>
      <c r="LW72" s="122"/>
      <c r="LX72" s="123"/>
      <c r="LY72" s="124"/>
      <c r="LZ72" s="212"/>
      <c r="MA72" s="212"/>
      <c r="MG72" s="213"/>
      <c r="MH72" s="214"/>
      <c r="MI72" s="215"/>
      <c r="MJ72" s="216"/>
      <c r="MK72" s="118"/>
      <c r="ML72" s="119"/>
      <c r="MM72" s="119"/>
      <c r="MN72" s="119"/>
      <c r="MO72" s="119"/>
      <c r="MP72" s="119"/>
      <c r="MQ72" s="119"/>
      <c r="MR72" s="119"/>
      <c r="MS72" s="119"/>
      <c r="MT72" s="119"/>
      <c r="MU72" s="119"/>
      <c r="MV72" s="119"/>
      <c r="MW72" s="119"/>
      <c r="MX72" s="119"/>
      <c r="MY72" s="119"/>
      <c r="MZ72" s="119"/>
      <c r="NA72" s="119"/>
      <c r="NB72" s="119"/>
      <c r="NC72" s="120"/>
      <c r="ND72" s="121"/>
      <c r="NE72" s="122"/>
      <c r="NF72" s="123"/>
      <c r="NG72" s="124"/>
      <c r="NH72" s="212"/>
      <c r="NI72" s="212"/>
      <c r="NO72" s="213"/>
      <c r="NP72" s="214"/>
      <c r="NQ72" s="215"/>
      <c r="NR72" s="216"/>
      <c r="NS72" s="118"/>
      <c r="NT72" s="119"/>
      <c r="NU72" s="119"/>
      <c r="NV72" s="119"/>
      <c r="NW72" s="119"/>
      <c r="NX72" s="119"/>
      <c r="NY72" s="119"/>
      <c r="NZ72" s="119"/>
      <c r="OA72" s="119"/>
      <c r="OB72" s="119"/>
      <c r="OC72" s="119"/>
      <c r="OD72" s="119"/>
      <c r="OE72" s="119"/>
      <c r="OF72" s="119"/>
      <c r="OG72" s="119"/>
      <c r="OH72" s="119"/>
      <c r="OI72" s="119"/>
      <c r="OJ72" s="119"/>
      <c r="OK72" s="120"/>
      <c r="OL72" s="121"/>
      <c r="OM72" s="122"/>
      <c r="ON72" s="123"/>
      <c r="OO72" s="124"/>
      <c r="OP72" s="212"/>
      <c r="OQ72" s="212"/>
    </row>
    <row r="73" spans="1:407" ht="22.5" customHeight="1" x14ac:dyDescent="0.25">
      <c r="E73" s="181"/>
      <c r="F73" s="184"/>
      <c r="G73" s="185"/>
      <c r="H73" s="187"/>
      <c r="I73" s="118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20"/>
      <c r="AB73" s="121"/>
      <c r="AC73" s="122"/>
      <c r="AD73" s="123"/>
      <c r="AE73" s="124"/>
      <c r="AF73" s="179"/>
      <c r="AG73" s="179"/>
      <c r="AM73" s="181"/>
      <c r="AN73" s="184"/>
      <c r="AO73" s="185"/>
      <c r="AP73" s="187"/>
      <c r="AQ73" s="118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20"/>
      <c r="BJ73" s="121"/>
      <c r="BK73" s="122"/>
      <c r="BL73" s="123"/>
      <c r="BM73" s="124"/>
      <c r="BN73" s="179"/>
      <c r="BO73" s="179"/>
      <c r="BU73" s="181" t="str">
        <f>IFERROR(INDEX(Results!P:P,MATCH($BS73,Results!$A:$A,0),1),"")</f>
        <v/>
      </c>
      <c r="BV73" s="184" t="str">
        <f>IFERROR(INDEX(Results!Q:Q,MATCH($BS73,Results!$A:$A,0),1),"")</f>
        <v/>
      </c>
      <c r="BW73" s="185"/>
      <c r="BX73" s="187" t="str">
        <f>IFERROR(INDEX(Results!S:S,MATCH($BS73,Results!$A:$A,0),1),"")</f>
        <v/>
      </c>
      <c r="BY73" s="118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20"/>
      <c r="CR73" s="121"/>
      <c r="CS73" s="122"/>
      <c r="CT73" s="123"/>
      <c r="CU73" s="124"/>
      <c r="CV73" s="179"/>
      <c r="CW73" s="179" t="str">
        <f>IFERROR(IF(INDEX(Results!O:O,MATCH($BS73,Results!$A:$A,0),1)=0,"",INDEX(Results!O:O,MATCH($BS73,Results!$A:$A,0),1)),"")</f>
        <v/>
      </c>
      <c r="DC73" s="181" t="str">
        <f>IFERROR(INDEX(Results!P:P,MATCH($DA73,Results!$A:$A,0),1),"")</f>
        <v/>
      </c>
      <c r="DD73" s="184" t="str">
        <f>IFERROR(INDEX(Results!Q:Q,MATCH($DA73,Results!$A:$A,0),1),"")</f>
        <v/>
      </c>
      <c r="DE73" s="185"/>
      <c r="DF73" s="187" t="str">
        <f>IFERROR(INDEX(Results!S:S,MATCH($DA73,Results!$A:$A,0),1),"")</f>
        <v/>
      </c>
      <c r="DG73" s="118"/>
      <c r="DH73" s="119"/>
      <c r="DI73" s="119"/>
      <c r="DJ73" s="119"/>
      <c r="DK73" s="119"/>
      <c r="DL73" s="119"/>
      <c r="DM73" s="119"/>
      <c r="DN73" s="119"/>
      <c r="DO73" s="119"/>
      <c r="DP73" s="119"/>
      <c r="DQ73" s="119"/>
      <c r="DR73" s="119"/>
      <c r="DS73" s="119"/>
      <c r="DT73" s="119"/>
      <c r="DU73" s="119"/>
      <c r="DV73" s="119"/>
      <c r="DW73" s="119"/>
      <c r="DX73" s="119"/>
      <c r="DY73" s="120"/>
      <c r="DZ73" s="121"/>
      <c r="EA73" s="122"/>
      <c r="EB73" s="123"/>
      <c r="EC73" s="124"/>
      <c r="ED73" s="179"/>
      <c r="EE73" s="179" t="str">
        <f>IFERROR(IF(INDEX(Results!O:O,MATCH($DA73,Results!$A:$A,0),1)=0,"",INDEX(Results!O:O,MATCH($DA73,Results!$A:$A,0),1)),"")</f>
        <v/>
      </c>
      <c r="EK73" s="181" t="str">
        <f>IFERROR(INDEX(Results!P:P,MATCH($EI73,Results!$A:$A,0),1),"")</f>
        <v/>
      </c>
      <c r="EL73" s="184" t="str">
        <f>IFERROR(INDEX(Results!Q:Q,MATCH($EI73,Results!$A:$A,0),1),"")</f>
        <v/>
      </c>
      <c r="EM73" s="185"/>
      <c r="EN73" s="187" t="str">
        <f>IFERROR(INDEX(Results!S:S,MATCH($EI73,Results!$A:$A,0),1),"")</f>
        <v/>
      </c>
      <c r="EO73" s="118"/>
      <c r="EP73" s="119"/>
      <c r="EQ73" s="119"/>
      <c r="ER73" s="119"/>
      <c r="ES73" s="119"/>
      <c r="ET73" s="119"/>
      <c r="EU73" s="119"/>
      <c r="EV73" s="119"/>
      <c r="EW73" s="119"/>
      <c r="EX73" s="119"/>
      <c r="EY73" s="119"/>
      <c r="EZ73" s="119"/>
      <c r="FA73" s="119"/>
      <c r="FB73" s="119"/>
      <c r="FC73" s="119"/>
      <c r="FD73" s="119"/>
      <c r="FE73" s="119"/>
      <c r="FF73" s="119"/>
      <c r="FG73" s="120"/>
      <c r="FH73" s="121"/>
      <c r="FI73" s="122"/>
      <c r="FJ73" s="123"/>
      <c r="FK73" s="124"/>
      <c r="FL73" s="179"/>
      <c r="FM73" s="179" t="str">
        <f>IFERROR(IF(INDEX(Results!O:O,MATCH($EI73,Results!$A:$A,0),1)=0,"",INDEX(Results!O:O,MATCH($EI73,Results!$A:$A,0),1)),"")</f>
        <v/>
      </c>
      <c r="FS73" s="181" t="str">
        <f>IFERROR(INDEX(Results!P:P,MATCH($FQ73,Results!$A:$A,0),1),"")</f>
        <v/>
      </c>
      <c r="FT73" s="184" t="str">
        <f>IFERROR(INDEX(Results!Q:Q,MATCH($FQ73,Results!$A:$A,0),1),"")</f>
        <v/>
      </c>
      <c r="FU73" s="185"/>
      <c r="FV73" s="187" t="str">
        <f>IFERROR(INDEX(Results!S:S,MATCH($FQ73,Results!$A:$A,0),1),"")</f>
        <v/>
      </c>
      <c r="FW73" s="118"/>
      <c r="FX73" s="119"/>
      <c r="FY73" s="119"/>
      <c r="FZ73" s="119"/>
      <c r="GA73" s="119"/>
      <c r="GB73" s="119"/>
      <c r="GC73" s="119"/>
      <c r="GD73" s="119"/>
      <c r="GE73" s="119"/>
      <c r="GF73" s="119"/>
      <c r="GG73" s="119"/>
      <c r="GH73" s="119"/>
      <c r="GI73" s="119"/>
      <c r="GJ73" s="119"/>
      <c r="GK73" s="119"/>
      <c r="GL73" s="119"/>
      <c r="GM73" s="119"/>
      <c r="GN73" s="119"/>
      <c r="GO73" s="120"/>
      <c r="GP73" s="121"/>
      <c r="GQ73" s="122"/>
      <c r="GR73" s="123"/>
      <c r="GS73" s="124"/>
      <c r="GT73" s="179"/>
      <c r="GU73" s="179" t="str">
        <f>IFERROR(IF(INDEX(Results!O:O,MATCH($FQ73,Results!$A:$A,0),1)=0,"",INDEX(Results!O:O,MATCH($FQ73,Results!$A:$A,0),1)),"")</f>
        <v/>
      </c>
      <c r="HA73" s="181" t="str">
        <f>IFERROR(INDEX(Results!P:P,MATCH($GY73,Results!$A:$A,0),1),"")</f>
        <v/>
      </c>
      <c r="HB73" s="184" t="str">
        <f>IFERROR(INDEX(Results!Q:Q,MATCH($GY73,Results!$A:$A,0),1),"")</f>
        <v/>
      </c>
      <c r="HC73" s="185"/>
      <c r="HD73" s="187" t="str">
        <f>IFERROR(INDEX(Results!S:S,MATCH($GY73,Results!$A:$A,0),1),"")</f>
        <v/>
      </c>
      <c r="HE73" s="118"/>
      <c r="HF73" s="119"/>
      <c r="HG73" s="119"/>
      <c r="HH73" s="119"/>
      <c r="HI73" s="119"/>
      <c r="HJ73" s="119"/>
      <c r="HK73" s="119"/>
      <c r="HL73" s="119"/>
      <c r="HM73" s="119"/>
      <c r="HN73" s="119"/>
      <c r="HO73" s="119"/>
      <c r="HP73" s="119"/>
      <c r="HQ73" s="119"/>
      <c r="HR73" s="119"/>
      <c r="HS73" s="119"/>
      <c r="HT73" s="119"/>
      <c r="HU73" s="119"/>
      <c r="HV73" s="119"/>
      <c r="HW73" s="120"/>
      <c r="HX73" s="121"/>
      <c r="HY73" s="122"/>
      <c r="HZ73" s="123"/>
      <c r="IA73" s="124"/>
      <c r="IB73" s="179"/>
      <c r="IC73" s="179" t="str">
        <f>IFERROR(IF(INDEX(Results!O:O,MATCH($GY73,Results!$A:$A,0),1)=0,"",INDEX(Results!O:O,MATCH($GY73,Results!$A:$A,0),1)),"")</f>
        <v/>
      </c>
      <c r="II73" s="181" t="str">
        <f>IFERROR(INDEX(Results!P:P,MATCH($IG73,Results!$A:$A,0),1),"")</f>
        <v/>
      </c>
      <c r="IJ73" s="184" t="str">
        <f>IFERROR(INDEX(Results!Q:Q,MATCH($IG73,Results!$A:$A,0),1),"")</f>
        <v/>
      </c>
      <c r="IK73" s="185"/>
      <c r="IL73" s="187" t="str">
        <f>IFERROR(INDEX(Results!S:S,MATCH($IG73,Results!$A:$A,0),1),"")</f>
        <v/>
      </c>
      <c r="IM73" s="118"/>
      <c r="IN73" s="119"/>
      <c r="IO73" s="119"/>
      <c r="IP73" s="119"/>
      <c r="IQ73" s="119"/>
      <c r="IR73" s="119"/>
      <c r="IS73" s="119"/>
      <c r="IT73" s="119"/>
      <c r="IU73" s="119"/>
      <c r="IV73" s="119"/>
      <c r="IW73" s="119"/>
      <c r="IX73" s="119"/>
      <c r="IY73" s="119"/>
      <c r="IZ73" s="119"/>
      <c r="JA73" s="119"/>
      <c r="JB73" s="119"/>
      <c r="JC73" s="119"/>
      <c r="JD73" s="119"/>
      <c r="JE73" s="120"/>
      <c r="JF73" s="121"/>
      <c r="JG73" s="122"/>
      <c r="JH73" s="123"/>
      <c r="JI73" s="124"/>
      <c r="JJ73" s="179"/>
      <c r="JK73" s="179" t="str">
        <f>IFERROR(IF(INDEX(Results!O:O,MATCH($IG73,Results!$A:$A,0),1)=0,"",INDEX(Results!O:O,MATCH($IG73,Results!$A:$A,0),1)),"")</f>
        <v/>
      </c>
      <c r="JQ73" s="181" t="str">
        <f>IFERROR(INDEX(Results!P:P,MATCH($JO73,Results!$A:$A,0),1),"")</f>
        <v/>
      </c>
      <c r="JR73" s="184" t="str">
        <f>IFERROR(INDEX(Results!Q:Q,MATCH($JO73,Results!$A:$A,0),1),"")</f>
        <v/>
      </c>
      <c r="JS73" s="185"/>
      <c r="JT73" s="187" t="str">
        <f>IFERROR(INDEX(Results!S:S,MATCH($JO73,Results!$A:$A,0),1),"")</f>
        <v/>
      </c>
      <c r="JU73" s="118"/>
      <c r="JV73" s="119"/>
      <c r="JW73" s="119"/>
      <c r="JX73" s="119"/>
      <c r="JY73" s="119"/>
      <c r="JZ73" s="119"/>
      <c r="KA73" s="119"/>
      <c r="KB73" s="119"/>
      <c r="KC73" s="119"/>
      <c r="KD73" s="119"/>
      <c r="KE73" s="119"/>
      <c r="KF73" s="119"/>
      <c r="KG73" s="119"/>
      <c r="KH73" s="119"/>
      <c r="KI73" s="119"/>
      <c r="KJ73" s="119"/>
      <c r="KK73" s="119"/>
      <c r="KL73" s="119"/>
      <c r="KM73" s="120"/>
      <c r="KN73" s="121"/>
      <c r="KO73" s="122"/>
      <c r="KP73" s="123"/>
      <c r="KQ73" s="124"/>
      <c r="KR73" s="179"/>
      <c r="KS73" s="179" t="str">
        <f>IFERROR(IF(INDEX(Results!O:O,MATCH($JO73,Results!$A:$A,0),1)=0,"",INDEX(Results!O:O,MATCH($JO73,Results!$A:$A,0),1)),"")</f>
        <v/>
      </c>
      <c r="KY73" s="181" t="str">
        <f>IFERROR(INDEX(Results!P:P,MATCH($KW73,Results!$A:$A,0),1),"")</f>
        <v/>
      </c>
      <c r="KZ73" s="184" t="str">
        <f>IFERROR(INDEX(Results!Q:Q,MATCH($KW73,Results!$A:$A,0),1),"")</f>
        <v/>
      </c>
      <c r="LA73" s="185"/>
      <c r="LB73" s="187" t="str">
        <f>IFERROR(INDEX(Results!S:S,MATCH($KW73,Results!$A:$A,0),1),"")</f>
        <v/>
      </c>
      <c r="LC73" s="118"/>
      <c r="LD73" s="119"/>
      <c r="LE73" s="119"/>
      <c r="LF73" s="119"/>
      <c r="LG73" s="119"/>
      <c r="LH73" s="119"/>
      <c r="LI73" s="119"/>
      <c r="LJ73" s="119"/>
      <c r="LK73" s="119"/>
      <c r="LL73" s="119"/>
      <c r="LM73" s="119"/>
      <c r="LN73" s="119"/>
      <c r="LO73" s="119"/>
      <c r="LP73" s="119"/>
      <c r="LQ73" s="119"/>
      <c r="LR73" s="119"/>
      <c r="LS73" s="119"/>
      <c r="LT73" s="119"/>
      <c r="LU73" s="120"/>
      <c r="LV73" s="121"/>
      <c r="LW73" s="122"/>
      <c r="LX73" s="123"/>
      <c r="LY73" s="124"/>
      <c r="LZ73" s="179"/>
      <c r="MA73" s="179" t="str">
        <f>IFERROR(IF(INDEX(Results!O:O,MATCH($KW73,Results!$A:$A,0),1)=0,"",INDEX(Results!O:O,MATCH($KW73,Results!$A:$A,0),1)),"")</f>
        <v/>
      </c>
      <c r="MG73" s="181" t="str">
        <f>IFERROR(INDEX(Results!P:P,MATCH($ME73,Results!$A:$A,0),1),"")</f>
        <v/>
      </c>
      <c r="MH73" s="184" t="str">
        <f>IFERROR(INDEX(Results!Q:Q,MATCH($ME73,Results!$A:$A,0),1),"")</f>
        <v/>
      </c>
      <c r="MI73" s="185"/>
      <c r="MJ73" s="187" t="str">
        <f>IFERROR(INDEX(Results!S:S,MATCH($ME73,Results!$A:$A,0),1),"")</f>
        <v/>
      </c>
      <c r="MK73" s="118"/>
      <c r="ML73" s="119"/>
      <c r="MM73" s="119"/>
      <c r="MN73" s="119"/>
      <c r="MO73" s="119"/>
      <c r="MP73" s="119"/>
      <c r="MQ73" s="119"/>
      <c r="MR73" s="119"/>
      <c r="MS73" s="119"/>
      <c r="MT73" s="119"/>
      <c r="MU73" s="119"/>
      <c r="MV73" s="119"/>
      <c r="MW73" s="119"/>
      <c r="MX73" s="119"/>
      <c r="MY73" s="119"/>
      <c r="MZ73" s="119"/>
      <c r="NA73" s="119"/>
      <c r="NB73" s="119"/>
      <c r="NC73" s="120"/>
      <c r="ND73" s="121"/>
      <c r="NE73" s="122"/>
      <c r="NF73" s="123"/>
      <c r="NG73" s="124"/>
      <c r="NH73" s="179"/>
      <c r="NI73" s="179" t="str">
        <f>IFERROR(IF(INDEX(Results!O:O,MATCH($ME73,Results!$A:$A,0),1)=0,"",INDEX(Results!O:O,MATCH($ME73,Results!$A:$A,0),1)),"")</f>
        <v/>
      </c>
      <c r="NO73" s="181" t="str">
        <f>IFERROR(INDEX(Results!P:P,MATCH($NM73,Results!$A:$A,0),1),"")</f>
        <v/>
      </c>
      <c r="NP73" s="184" t="str">
        <f>IFERROR(INDEX(Results!Q:Q,MATCH($NM73,Results!$A:$A,0),1),"")</f>
        <v/>
      </c>
      <c r="NQ73" s="185"/>
      <c r="NR73" s="187" t="str">
        <f>IFERROR(INDEX(Results!S:S,MATCH($NM73,Results!$A:$A,0),1),"")</f>
        <v/>
      </c>
      <c r="NS73" s="118"/>
      <c r="NT73" s="119"/>
      <c r="NU73" s="119"/>
      <c r="NV73" s="119"/>
      <c r="NW73" s="119"/>
      <c r="NX73" s="119"/>
      <c r="NY73" s="119"/>
      <c r="NZ73" s="119"/>
      <c r="OA73" s="119"/>
      <c r="OB73" s="119"/>
      <c r="OC73" s="119"/>
      <c r="OD73" s="119"/>
      <c r="OE73" s="119"/>
      <c r="OF73" s="119"/>
      <c r="OG73" s="119"/>
      <c r="OH73" s="119"/>
      <c r="OI73" s="119"/>
      <c r="OJ73" s="119"/>
      <c r="OK73" s="120"/>
      <c r="OL73" s="121"/>
      <c r="OM73" s="122"/>
      <c r="ON73" s="123"/>
      <c r="OO73" s="124"/>
      <c r="OP73" s="179"/>
      <c r="OQ73" s="179" t="str">
        <f>IFERROR(IF(INDEX(Results!O:O,MATCH($NM73,Results!$A:$A,0),1)=0,"",INDEX(Results!O:O,MATCH($NM73,Results!$A:$A,0),1)),"")</f>
        <v/>
      </c>
    </row>
    <row r="74" spans="1:407" ht="24" customHeight="1" thickBot="1" x14ac:dyDescent="0.3">
      <c r="E74" s="128" t="str">
        <f>IFERROR(INDEX(Results!P:P,MATCH($C74,Results!$B:$B,0),1),"")</f>
        <v/>
      </c>
      <c r="F74" s="129" t="str">
        <f>IFERROR(INDEX(Results!Q:Q,MATCH($C74,Results!$B:$B,0),1),"")</f>
        <v/>
      </c>
      <c r="G74" s="130"/>
      <c r="H74" s="131" t="str">
        <f>IFERROR(INDEX(Results!S:S,MATCH($C74,Results!$B:$B,0),1),"")</f>
        <v/>
      </c>
      <c r="I74" s="130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29"/>
      <c r="AB74" s="128"/>
      <c r="AC74" s="132"/>
      <c r="AD74" s="129"/>
      <c r="AE74" s="133"/>
      <c r="AF74" s="133"/>
      <c r="AG74" s="133" t="str">
        <f>IFERROR(IF(INDEX(Results!O:O,MATCH($C74,Results!$B:$B,0),1)=0,"",INDEX(Results!O:O,MATCH($C74,Results!$B:$B,0),1)),"")</f>
        <v/>
      </c>
      <c r="AM74" s="128" t="str">
        <f>IFERROR(INDEX(Results!P:P,MATCH($AK74,Results!$B:$B,0),1),"")</f>
        <v/>
      </c>
      <c r="AN74" s="129" t="str">
        <f>IFERROR(INDEX(Results!Q:Q,MATCH($AK74,Results!$B:$B,0),1),"")</f>
        <v/>
      </c>
      <c r="AO74" s="130"/>
      <c r="AP74" s="131" t="str">
        <f>IFERROR(INDEX(Results!S:S,MATCH($AK74,Results!$B:$B,0),1),"")</f>
        <v/>
      </c>
      <c r="AQ74" s="130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29"/>
      <c r="BJ74" s="128"/>
      <c r="BK74" s="132"/>
      <c r="BL74" s="129"/>
      <c r="BM74" s="133"/>
      <c r="BN74" s="133"/>
      <c r="BO74" s="133" t="str">
        <f>IFERROR(IF(INDEX(Results!O:O,MATCH($AK74,Results!$B:$B,0),1)=0,"",INDEX(Results!O:O,MATCH($AK74,Results!$B:$B,0),1)),"")</f>
        <v/>
      </c>
      <c r="BU74" s="128"/>
      <c r="BV74" s="129"/>
      <c r="BW74" s="130"/>
      <c r="BX74" s="131"/>
      <c r="BY74" s="130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29"/>
      <c r="CR74" s="128"/>
      <c r="CS74" s="132"/>
      <c r="CT74" s="129"/>
      <c r="CU74" s="133"/>
      <c r="CV74" s="133"/>
      <c r="CW74" s="133"/>
      <c r="DC74" s="125" t="str">
        <f>IFERROR(INDEX(Results!P:P,MATCH($DA74,Results!$A:$A,0),1),"")</f>
        <v/>
      </c>
      <c r="DD74" s="184" t="str">
        <f>IFERROR(INDEX(Results!Q:Q,MATCH($DA74,Results!$A:$A,0),1),"")</f>
        <v/>
      </c>
      <c r="DE74" s="185"/>
      <c r="DF74" s="126" t="str">
        <f>IFERROR(INDEX(Results!S:S,MATCH($DA74,Results!$A:$A,0),1),"")</f>
        <v/>
      </c>
      <c r="DG74" s="118"/>
      <c r="DH74" s="119"/>
      <c r="DI74" s="119"/>
      <c r="DJ74" s="119"/>
      <c r="DK74" s="119"/>
      <c r="DL74" s="119"/>
      <c r="DM74" s="119"/>
      <c r="DN74" s="119"/>
      <c r="DO74" s="119"/>
      <c r="DP74" s="119"/>
      <c r="DQ74" s="119"/>
      <c r="DR74" s="119"/>
      <c r="DS74" s="119"/>
      <c r="DT74" s="119"/>
      <c r="DU74" s="119"/>
      <c r="DV74" s="119"/>
      <c r="DW74" s="119"/>
      <c r="DX74" s="119"/>
      <c r="DY74" s="120"/>
      <c r="DZ74" s="121"/>
      <c r="EA74" s="122"/>
      <c r="EB74" s="123"/>
      <c r="EC74" s="124"/>
      <c r="ED74" s="127"/>
      <c r="EE74" s="127" t="str">
        <f>IFERROR(IF(INDEX(Results!O:O,MATCH($DA74,Results!$A:$A,0),1)=0,"",INDEX(Results!O:O,MATCH($DA74,Results!$A:$A,0),1)),"")</f>
        <v/>
      </c>
      <c r="EK74" s="128"/>
      <c r="EL74" s="129"/>
      <c r="EM74" s="130"/>
      <c r="EN74" s="131"/>
      <c r="EO74" s="130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29"/>
      <c r="FH74" s="128"/>
      <c r="FI74" s="132"/>
      <c r="FJ74" s="129"/>
      <c r="FK74" s="133"/>
      <c r="FL74" s="133"/>
      <c r="FM74" s="133"/>
      <c r="FO74" t="e">
        <f>#REF!</f>
        <v>#REF!</v>
      </c>
      <c r="FP74" t="e">
        <f>#REF!+1</f>
        <v>#REF!</v>
      </c>
      <c r="FQ74" t="e">
        <f t="shared" ref="FQ74" si="226">FO74&amp;FP74</f>
        <v>#REF!</v>
      </c>
      <c r="FS74" s="128"/>
      <c r="FT74" s="129"/>
      <c r="FU74" s="130"/>
      <c r="FV74" s="131"/>
      <c r="FW74" s="130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29"/>
      <c r="GP74" s="128"/>
      <c r="GQ74" s="132"/>
      <c r="GR74" s="129"/>
      <c r="GS74" s="133"/>
      <c r="GT74" s="133"/>
      <c r="GU74" s="133"/>
      <c r="GW74" t="e">
        <f>#REF!</f>
        <v>#REF!</v>
      </c>
      <c r="GX74" t="e">
        <f>#REF!+1</f>
        <v>#REF!</v>
      </c>
      <c r="GY74" t="e">
        <f t="shared" ref="GY74" si="227">GW74&amp;GX74</f>
        <v>#REF!</v>
      </c>
      <c r="HA74" s="128"/>
      <c r="HB74" s="129"/>
      <c r="HC74" s="130"/>
      <c r="HD74" s="131"/>
      <c r="HE74" s="130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29"/>
      <c r="HX74" s="128"/>
      <c r="HY74" s="132"/>
      <c r="HZ74" s="129"/>
      <c r="IA74" s="133"/>
      <c r="IB74" s="133"/>
      <c r="IC74" s="133"/>
      <c r="IE74" t="e">
        <f>#REF!</f>
        <v>#REF!</v>
      </c>
      <c r="IF74" t="e">
        <f>#REF!+1</f>
        <v>#REF!</v>
      </c>
      <c r="IG74" t="e">
        <f t="shared" ref="IG74" si="228">IE74&amp;IF74</f>
        <v>#REF!</v>
      </c>
      <c r="II74" s="128"/>
      <c r="IJ74" s="129"/>
      <c r="IK74" s="130"/>
      <c r="IL74" s="131"/>
      <c r="IM74" s="130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29"/>
      <c r="JF74" s="128"/>
      <c r="JG74" s="132"/>
      <c r="JH74" s="129"/>
      <c r="JI74" s="133"/>
      <c r="JJ74" s="133"/>
      <c r="JK74" s="133"/>
      <c r="JM74" t="e">
        <f>#REF!</f>
        <v>#REF!</v>
      </c>
      <c r="JN74" t="e">
        <f>#REF!+1</f>
        <v>#REF!</v>
      </c>
      <c r="JO74" t="e">
        <f t="shared" ref="JO74" si="229">JM74&amp;JN74</f>
        <v>#REF!</v>
      </c>
      <c r="JQ74" s="128"/>
      <c r="JR74" s="129"/>
      <c r="JS74" s="130"/>
      <c r="JT74" s="131"/>
      <c r="JU74" s="130"/>
      <c r="JV74" s="132"/>
      <c r="JW74" s="132"/>
      <c r="JX74" s="132"/>
      <c r="JY74" s="132"/>
      <c r="JZ74" s="132"/>
      <c r="KA74" s="132"/>
      <c r="KB74" s="132"/>
      <c r="KC74" s="132"/>
      <c r="KD74" s="132"/>
      <c r="KE74" s="132"/>
      <c r="KF74" s="132"/>
      <c r="KG74" s="132"/>
      <c r="KH74" s="132"/>
      <c r="KI74" s="132"/>
      <c r="KJ74" s="132"/>
      <c r="KK74" s="132"/>
      <c r="KL74" s="132"/>
      <c r="KM74" s="129"/>
      <c r="KN74" s="128"/>
      <c r="KO74" s="132"/>
      <c r="KP74" s="129"/>
      <c r="KQ74" s="133"/>
      <c r="KR74" s="133"/>
      <c r="KS74" s="133"/>
      <c r="KU74" t="e">
        <f>#REF!</f>
        <v>#REF!</v>
      </c>
      <c r="KV74" t="e">
        <f>#REF!+1</f>
        <v>#REF!</v>
      </c>
      <c r="KW74" t="e">
        <f t="shared" ref="KW74" si="230">KU74&amp;KV74</f>
        <v>#REF!</v>
      </c>
      <c r="KY74" s="128"/>
      <c r="KZ74" s="129"/>
      <c r="LA74" s="130"/>
      <c r="LB74" s="131"/>
      <c r="LC74" s="130"/>
      <c r="LD74" s="132"/>
      <c r="LE74" s="132"/>
      <c r="LF74" s="132"/>
      <c r="LG74" s="132"/>
      <c r="LH74" s="132"/>
      <c r="LI74" s="132"/>
      <c r="LJ74" s="132"/>
      <c r="LK74" s="132"/>
      <c r="LL74" s="132"/>
      <c r="LM74" s="132"/>
      <c r="LN74" s="132"/>
      <c r="LO74" s="132"/>
      <c r="LP74" s="132"/>
      <c r="LQ74" s="132"/>
      <c r="LR74" s="132"/>
      <c r="LS74" s="132"/>
      <c r="LT74" s="132"/>
      <c r="LU74" s="129"/>
      <c r="LV74" s="128"/>
      <c r="LW74" s="132"/>
      <c r="LX74" s="129"/>
      <c r="LY74" s="133"/>
      <c r="LZ74" s="133"/>
      <c r="MA74" s="133"/>
      <c r="MC74" t="e">
        <f>#REF!</f>
        <v>#REF!</v>
      </c>
      <c r="MD74" t="e">
        <f>#REF!+1</f>
        <v>#REF!</v>
      </c>
      <c r="ME74" t="e">
        <f t="shared" ref="ME74" si="231">MC74&amp;MD74</f>
        <v>#REF!</v>
      </c>
      <c r="MG74" s="128"/>
      <c r="MH74" s="129"/>
      <c r="MI74" s="130"/>
      <c r="MJ74" s="131"/>
      <c r="MK74" s="130"/>
      <c r="ML74" s="132"/>
      <c r="MM74" s="132"/>
      <c r="MN74" s="132"/>
      <c r="MO74" s="132"/>
      <c r="MP74" s="132"/>
      <c r="MQ74" s="132"/>
      <c r="MR74" s="132"/>
      <c r="MS74" s="132"/>
      <c r="MT74" s="132"/>
      <c r="MU74" s="132"/>
      <c r="MV74" s="132"/>
      <c r="MW74" s="132"/>
      <c r="MX74" s="132"/>
      <c r="MY74" s="132"/>
      <c r="MZ74" s="132"/>
      <c r="NA74" s="132"/>
      <c r="NB74" s="132"/>
      <c r="NC74" s="129"/>
      <c r="ND74" s="128"/>
      <c r="NE74" s="132"/>
      <c r="NF74" s="129"/>
      <c r="NG74" s="133"/>
      <c r="NH74" s="133"/>
      <c r="NI74" s="133"/>
      <c r="NK74" t="e">
        <f>#REF!</f>
        <v>#REF!</v>
      </c>
      <c r="NL74" t="e">
        <f>#REF!+1</f>
        <v>#REF!</v>
      </c>
      <c r="NM74" t="e">
        <f t="shared" ref="NM74" si="232">NK74&amp;NL74</f>
        <v>#REF!</v>
      </c>
      <c r="NO74" s="128"/>
      <c r="NP74" s="129"/>
      <c r="NQ74" s="130"/>
      <c r="NR74" s="131"/>
      <c r="NS74" s="130"/>
      <c r="NT74" s="132"/>
      <c r="NU74" s="132"/>
      <c r="NV74" s="132"/>
      <c r="NW74" s="132"/>
      <c r="NX74" s="132"/>
      <c r="NY74" s="132"/>
      <c r="NZ74" s="132"/>
      <c r="OA74" s="132"/>
      <c r="OB74" s="132"/>
      <c r="OC74" s="132"/>
      <c r="OD74" s="132"/>
      <c r="OE74" s="132"/>
      <c r="OF74" s="132"/>
      <c r="OG74" s="132"/>
      <c r="OH74" s="132"/>
      <c r="OI74" s="132"/>
      <c r="OJ74" s="132"/>
      <c r="OK74" s="129"/>
      <c r="OL74" s="128"/>
      <c r="OM74" s="132"/>
      <c r="ON74" s="129"/>
      <c r="OO74" s="133"/>
      <c r="OP74" s="133"/>
      <c r="OQ74" s="133"/>
    </row>
    <row r="75" spans="1:407" ht="24" customHeight="1" x14ac:dyDescent="0.25"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137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DC75" s="138"/>
      <c r="DD75" s="138"/>
      <c r="DE75" s="138"/>
      <c r="DF75" s="138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8"/>
      <c r="EE75" s="138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HA75" s="137"/>
      <c r="HB75" s="137"/>
      <c r="HC75" s="137"/>
      <c r="HD75" s="137"/>
      <c r="HE75" s="137"/>
      <c r="HF75" s="137"/>
      <c r="HG75" s="137"/>
      <c r="HH75" s="137"/>
      <c r="HI75" s="137"/>
      <c r="HJ75" s="137"/>
      <c r="HK75" s="137"/>
      <c r="HL75" s="137"/>
      <c r="HM75" s="137"/>
      <c r="HN75" s="137"/>
      <c r="HO75" s="137"/>
      <c r="HP75" s="137"/>
      <c r="HQ75" s="137"/>
      <c r="HR75" s="137"/>
      <c r="HS75" s="137"/>
      <c r="HT75" s="137"/>
      <c r="HU75" s="137"/>
      <c r="HV75" s="137"/>
      <c r="HW75" s="137"/>
      <c r="HX75" s="137"/>
      <c r="HY75" s="137"/>
      <c r="HZ75" s="137"/>
      <c r="IA75" s="137"/>
      <c r="IB75" s="137"/>
      <c r="IC75" s="137"/>
      <c r="II75" s="137"/>
      <c r="IJ75" s="137"/>
      <c r="IK75" s="137"/>
      <c r="IL75" s="137"/>
      <c r="IM75" s="137"/>
      <c r="IN75" s="137"/>
      <c r="IO75" s="137"/>
      <c r="IP75" s="137"/>
      <c r="IQ75" s="137"/>
      <c r="IR75" s="137"/>
      <c r="IS75" s="137"/>
      <c r="IT75" s="137"/>
      <c r="IU75" s="137"/>
      <c r="IV75" s="137"/>
      <c r="IW75" s="137"/>
      <c r="IX75" s="137"/>
      <c r="IY75" s="137"/>
      <c r="IZ75" s="137"/>
      <c r="JA75" s="137"/>
      <c r="JB75" s="137"/>
      <c r="JC75" s="137"/>
      <c r="JD75" s="137"/>
      <c r="JE75" s="137"/>
      <c r="JF75" s="137"/>
      <c r="JG75" s="137"/>
      <c r="JH75" s="137"/>
      <c r="JI75" s="137"/>
      <c r="JJ75" s="137"/>
      <c r="JK75" s="137"/>
      <c r="JQ75" s="137"/>
      <c r="JR75" s="137"/>
      <c r="JS75" s="137"/>
      <c r="JT75" s="137"/>
      <c r="JU75" s="137"/>
      <c r="JV75" s="137"/>
      <c r="JW75" s="137"/>
      <c r="JX75" s="137"/>
      <c r="JY75" s="137"/>
      <c r="JZ75" s="137"/>
      <c r="KA75" s="137"/>
      <c r="KB75" s="137"/>
      <c r="KC75" s="137"/>
      <c r="KD75" s="137"/>
      <c r="KE75" s="137"/>
      <c r="KF75" s="137"/>
      <c r="KG75" s="137"/>
      <c r="KH75" s="137"/>
      <c r="KI75" s="137"/>
      <c r="KJ75" s="137"/>
      <c r="KK75" s="137"/>
      <c r="KL75" s="137"/>
      <c r="KM75" s="137"/>
      <c r="KN75" s="137"/>
      <c r="KO75" s="137"/>
      <c r="KP75" s="137"/>
      <c r="KQ75" s="137"/>
      <c r="KR75" s="137"/>
      <c r="KS75" s="137"/>
      <c r="KY75" s="137"/>
      <c r="KZ75" s="137"/>
      <c r="LA75" s="137"/>
      <c r="LB75" s="137"/>
      <c r="LC75" s="137"/>
      <c r="LD75" s="137"/>
      <c r="LE75" s="137"/>
      <c r="LF75" s="137"/>
      <c r="LG75" s="137"/>
      <c r="LH75" s="137"/>
      <c r="LI75" s="137"/>
      <c r="LJ75" s="137"/>
      <c r="LK75" s="137"/>
      <c r="LL75" s="137"/>
      <c r="LM75" s="137"/>
      <c r="LN75" s="137"/>
      <c r="LO75" s="137"/>
      <c r="LP75" s="137"/>
      <c r="LQ75" s="137"/>
      <c r="LR75" s="137"/>
      <c r="LS75" s="137"/>
      <c r="LT75" s="137"/>
      <c r="LU75" s="137"/>
      <c r="LV75" s="137"/>
      <c r="LW75" s="137"/>
      <c r="LX75" s="137"/>
      <c r="LY75" s="137"/>
      <c r="LZ75" s="137"/>
      <c r="MA75" s="137"/>
      <c r="MG75" s="137"/>
      <c r="MH75" s="137"/>
      <c r="MI75" s="137"/>
      <c r="MJ75" s="137"/>
      <c r="MK75" s="137"/>
      <c r="ML75" s="137"/>
      <c r="MM75" s="137"/>
      <c r="MN75" s="137"/>
      <c r="MO75" s="137"/>
      <c r="MP75" s="137"/>
      <c r="MQ75" s="137"/>
      <c r="MR75" s="137"/>
      <c r="MS75" s="137"/>
      <c r="MT75" s="137"/>
      <c r="MU75" s="137"/>
      <c r="MV75" s="137"/>
      <c r="MW75" s="137"/>
      <c r="MX75" s="137"/>
      <c r="MY75" s="137"/>
      <c r="MZ75" s="137"/>
      <c r="NA75" s="137"/>
      <c r="NB75" s="137"/>
      <c r="NC75" s="137"/>
      <c r="ND75" s="137"/>
      <c r="NE75" s="137"/>
      <c r="NF75" s="137"/>
      <c r="NG75" s="137"/>
      <c r="NH75" s="137"/>
      <c r="NI75" s="137"/>
      <c r="NO75" s="137"/>
      <c r="NP75" s="137"/>
      <c r="NQ75" s="137"/>
      <c r="NR75" s="137"/>
      <c r="NS75" s="137"/>
      <c r="NT75" s="137"/>
      <c r="NU75" s="137"/>
      <c r="NV75" s="137"/>
      <c r="NW75" s="137"/>
      <c r="NX75" s="137"/>
      <c r="NY75" s="137"/>
      <c r="NZ75" s="137"/>
      <c r="OA75" s="137"/>
      <c r="OB75" s="137"/>
      <c r="OC75" s="137"/>
      <c r="OD75" s="137"/>
      <c r="OE75" s="137"/>
      <c r="OF75" s="137"/>
      <c r="OG75" s="137"/>
      <c r="OH75" s="137"/>
      <c r="OI75" s="137"/>
      <c r="OJ75" s="137"/>
      <c r="OK75" s="137"/>
      <c r="OL75" s="137"/>
      <c r="OM75" s="137"/>
      <c r="ON75" s="137"/>
      <c r="OO75" s="137"/>
      <c r="OP75" s="137"/>
      <c r="OQ75" s="137"/>
    </row>
    <row r="76" spans="1:407" ht="24" customHeight="1" x14ac:dyDescent="0.25"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DC76" s="138"/>
      <c r="DD76" s="138"/>
      <c r="DE76" s="138"/>
      <c r="DF76" s="138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8"/>
      <c r="EE76" s="138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37"/>
      <c r="JB76" s="137"/>
      <c r="JC76" s="137"/>
      <c r="JD76" s="137"/>
      <c r="JE76" s="137"/>
      <c r="JF76" s="137"/>
      <c r="JG76" s="137"/>
      <c r="JH76" s="137"/>
      <c r="JI76" s="137"/>
      <c r="JJ76" s="137"/>
      <c r="JK76" s="137"/>
      <c r="JQ76" s="137"/>
      <c r="JR76" s="137"/>
      <c r="JS76" s="137"/>
      <c r="JT76" s="137"/>
      <c r="JU76" s="137"/>
      <c r="JV76" s="137"/>
      <c r="JW76" s="137"/>
      <c r="JX76" s="137"/>
      <c r="JY76" s="137"/>
      <c r="JZ76" s="137"/>
      <c r="KA76" s="137"/>
      <c r="KB76" s="137"/>
      <c r="KC76" s="137"/>
      <c r="KD76" s="137"/>
      <c r="KE76" s="137"/>
      <c r="KF76" s="137"/>
      <c r="KG76" s="137"/>
      <c r="KH76" s="137"/>
      <c r="KI76" s="137"/>
      <c r="KJ76" s="137"/>
      <c r="KK76" s="137"/>
      <c r="KL76" s="137"/>
      <c r="KM76" s="137"/>
      <c r="KN76" s="137"/>
      <c r="KO76" s="137"/>
      <c r="KP76" s="137"/>
      <c r="KQ76" s="137"/>
      <c r="KR76" s="137"/>
      <c r="KS76" s="137"/>
      <c r="KY76" s="137"/>
      <c r="KZ76" s="137"/>
      <c r="LA76" s="137"/>
      <c r="LB76" s="137"/>
      <c r="LC76" s="137"/>
      <c r="LD76" s="137"/>
      <c r="LE76" s="137"/>
      <c r="LF76" s="137"/>
      <c r="LG76" s="137"/>
      <c r="LH76" s="137"/>
      <c r="LI76" s="137"/>
      <c r="LJ76" s="137"/>
      <c r="LK76" s="137"/>
      <c r="LL76" s="137"/>
      <c r="LM76" s="137"/>
      <c r="LN76" s="137"/>
      <c r="LO76" s="137"/>
      <c r="LP76" s="137"/>
      <c r="LQ76" s="137"/>
      <c r="LR76" s="137"/>
      <c r="LS76" s="137"/>
      <c r="LT76" s="137"/>
      <c r="LU76" s="137"/>
      <c r="LV76" s="137"/>
      <c r="LW76" s="137"/>
      <c r="LX76" s="137"/>
      <c r="LY76" s="137"/>
      <c r="LZ76" s="137"/>
      <c r="MA76" s="137"/>
      <c r="MG76" s="137"/>
      <c r="MH76" s="137"/>
      <c r="MI76" s="137"/>
      <c r="MJ76" s="137"/>
      <c r="MK76" s="137"/>
      <c r="ML76" s="137"/>
      <c r="MM76" s="137"/>
      <c r="MN76" s="137"/>
      <c r="MO76" s="137"/>
      <c r="MP76" s="137"/>
      <c r="MQ76" s="137"/>
      <c r="MR76" s="137"/>
      <c r="MS76" s="137"/>
      <c r="MT76" s="137"/>
      <c r="MU76" s="137"/>
      <c r="MV76" s="137"/>
      <c r="MW76" s="137"/>
      <c r="MX76" s="137"/>
      <c r="MY76" s="137"/>
      <c r="MZ76" s="137"/>
      <c r="NA76" s="137"/>
      <c r="NB76" s="137"/>
      <c r="NC76" s="137"/>
      <c r="ND76" s="137"/>
      <c r="NE76" s="137"/>
      <c r="NF76" s="137"/>
      <c r="NG76" s="137"/>
      <c r="NH76" s="137"/>
      <c r="NI76" s="137"/>
      <c r="NO76" s="137"/>
      <c r="NP76" s="137"/>
      <c r="NQ76" s="137"/>
      <c r="NR76" s="137"/>
      <c r="NS76" s="137"/>
      <c r="NT76" s="137"/>
      <c r="NU76" s="137"/>
      <c r="NV76" s="137"/>
      <c r="NW76" s="137"/>
      <c r="NX76" s="137"/>
      <c r="NY76" s="137"/>
      <c r="NZ76" s="137"/>
      <c r="OA76" s="137"/>
      <c r="OB76" s="137"/>
      <c r="OC76" s="137"/>
      <c r="OD76" s="137"/>
      <c r="OE76" s="137"/>
      <c r="OF76" s="137"/>
      <c r="OG76" s="137"/>
      <c r="OH76" s="137"/>
      <c r="OI76" s="137"/>
      <c r="OJ76" s="137"/>
      <c r="OK76" s="137"/>
      <c r="OL76" s="137"/>
      <c r="OM76" s="137"/>
      <c r="ON76" s="137"/>
      <c r="OO76" s="137"/>
      <c r="OP76" s="137"/>
      <c r="OQ76" s="137"/>
    </row>
    <row r="77" spans="1:407" ht="24" customHeight="1" x14ac:dyDescent="0.25"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DC77" s="138"/>
      <c r="DD77" s="138"/>
      <c r="DE77" s="138"/>
      <c r="DF77" s="138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8"/>
      <c r="EE77" s="138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37"/>
      <c r="FC77" s="137"/>
      <c r="FD77" s="137"/>
      <c r="FE77" s="137"/>
      <c r="FF77" s="137"/>
      <c r="FG77" s="137"/>
      <c r="FH77" s="137"/>
      <c r="FI77" s="137"/>
      <c r="FJ77" s="137"/>
      <c r="FK77" s="137"/>
      <c r="FL77" s="137"/>
      <c r="FM77" s="137"/>
      <c r="FS77" s="137"/>
      <c r="FT77" s="137"/>
      <c r="FU77" s="137"/>
      <c r="FV77" s="137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HA77" s="137"/>
      <c r="HB77" s="137"/>
      <c r="HC77" s="137"/>
      <c r="HD77" s="137"/>
      <c r="HE77" s="137"/>
      <c r="HF77" s="137"/>
      <c r="HG77" s="137"/>
      <c r="HH77" s="137"/>
      <c r="HI77" s="137"/>
      <c r="HJ77" s="137"/>
      <c r="HK77" s="137"/>
      <c r="HL77" s="137"/>
      <c r="HM77" s="137"/>
      <c r="HN77" s="137"/>
      <c r="HO77" s="137"/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HZ77" s="137"/>
      <c r="IA77" s="137"/>
      <c r="IB77" s="137"/>
      <c r="IC77" s="137"/>
      <c r="II77" s="137"/>
      <c r="IJ77" s="137"/>
      <c r="IK77" s="137"/>
      <c r="IL77" s="137"/>
      <c r="IM77" s="137"/>
      <c r="IN77" s="137"/>
      <c r="IO77" s="137"/>
      <c r="IP77" s="137"/>
      <c r="IQ77" s="137"/>
      <c r="IR77" s="137"/>
      <c r="IS77" s="137"/>
      <c r="IT77" s="137"/>
      <c r="IU77" s="137"/>
      <c r="IV77" s="137"/>
      <c r="IW77" s="137"/>
      <c r="IX77" s="137"/>
      <c r="IY77" s="137"/>
      <c r="IZ77" s="137"/>
      <c r="JA77" s="137"/>
      <c r="JB77" s="137"/>
      <c r="JC77" s="137"/>
      <c r="JD77" s="137"/>
      <c r="JE77" s="137"/>
      <c r="JF77" s="137"/>
      <c r="JG77" s="137"/>
      <c r="JH77" s="137"/>
      <c r="JI77" s="137"/>
      <c r="JJ77" s="137"/>
      <c r="JK77" s="137"/>
      <c r="JQ77" s="137"/>
      <c r="JR77" s="137"/>
      <c r="JS77" s="137"/>
      <c r="JT77" s="137"/>
      <c r="JU77" s="137"/>
      <c r="JV77" s="137"/>
      <c r="JW77" s="137"/>
      <c r="JX77" s="137"/>
      <c r="JY77" s="137"/>
      <c r="JZ77" s="137"/>
      <c r="KA77" s="137"/>
      <c r="KB77" s="137"/>
      <c r="KC77" s="137"/>
      <c r="KD77" s="137"/>
      <c r="KE77" s="137"/>
      <c r="KF77" s="137"/>
      <c r="KG77" s="137"/>
      <c r="KH77" s="137"/>
      <c r="KI77" s="137"/>
      <c r="KJ77" s="137"/>
      <c r="KK77" s="137"/>
      <c r="KL77" s="137"/>
      <c r="KM77" s="137"/>
      <c r="KN77" s="137"/>
      <c r="KO77" s="137"/>
      <c r="KP77" s="137"/>
      <c r="KQ77" s="137"/>
      <c r="KR77" s="137"/>
      <c r="KS77" s="137"/>
      <c r="KY77" s="137"/>
      <c r="KZ77" s="137"/>
      <c r="LA77" s="137"/>
      <c r="LB77" s="137"/>
      <c r="LC77" s="137"/>
      <c r="LD77" s="137"/>
      <c r="LE77" s="137"/>
      <c r="LF77" s="137"/>
      <c r="LG77" s="137"/>
      <c r="LH77" s="137"/>
      <c r="LI77" s="137"/>
      <c r="LJ77" s="137"/>
      <c r="LK77" s="137"/>
      <c r="LL77" s="137"/>
      <c r="LM77" s="137"/>
      <c r="LN77" s="137"/>
      <c r="LO77" s="137"/>
      <c r="LP77" s="137"/>
      <c r="LQ77" s="137"/>
      <c r="LR77" s="137"/>
      <c r="LS77" s="137"/>
      <c r="LT77" s="137"/>
      <c r="LU77" s="137"/>
      <c r="LV77" s="137"/>
      <c r="LW77" s="137"/>
      <c r="LX77" s="137"/>
      <c r="LY77" s="137"/>
      <c r="LZ77" s="137"/>
      <c r="MA77" s="137"/>
      <c r="MG77" s="137"/>
      <c r="MH77" s="137"/>
      <c r="MI77" s="137"/>
      <c r="MJ77" s="137"/>
      <c r="MK77" s="137"/>
      <c r="ML77" s="137"/>
      <c r="MM77" s="137"/>
      <c r="MN77" s="137"/>
      <c r="MO77" s="137"/>
      <c r="MP77" s="137"/>
      <c r="MQ77" s="137"/>
      <c r="MR77" s="137"/>
      <c r="MS77" s="137"/>
      <c r="MT77" s="137"/>
      <c r="MU77" s="137"/>
      <c r="MV77" s="137"/>
      <c r="MW77" s="137"/>
      <c r="MX77" s="137"/>
      <c r="MY77" s="137"/>
      <c r="MZ77" s="137"/>
      <c r="NA77" s="137"/>
      <c r="NB77" s="137"/>
      <c r="NC77" s="137"/>
      <c r="ND77" s="137"/>
      <c r="NE77" s="137"/>
      <c r="NF77" s="137"/>
      <c r="NG77" s="137"/>
      <c r="NH77" s="137"/>
      <c r="NI77" s="137"/>
      <c r="NO77" s="137"/>
      <c r="NP77" s="137"/>
      <c r="NQ77" s="137"/>
      <c r="NR77" s="137"/>
      <c r="NS77" s="137"/>
      <c r="NT77" s="137"/>
      <c r="NU77" s="137"/>
      <c r="NV77" s="137"/>
      <c r="NW77" s="137"/>
      <c r="NX77" s="137"/>
      <c r="NY77" s="137"/>
      <c r="NZ77" s="137"/>
      <c r="OA77" s="137"/>
      <c r="OB77" s="137"/>
      <c r="OC77" s="137"/>
      <c r="OD77" s="137"/>
      <c r="OE77" s="137"/>
      <c r="OF77" s="137"/>
      <c r="OG77" s="137"/>
      <c r="OH77" s="137"/>
      <c r="OI77" s="137"/>
      <c r="OJ77" s="137"/>
      <c r="OK77" s="137"/>
      <c r="OL77" s="137"/>
      <c r="OM77" s="137"/>
      <c r="ON77" s="137"/>
      <c r="OO77" s="137"/>
      <c r="OP77" s="137"/>
      <c r="OQ77" s="137"/>
    </row>
    <row r="78" spans="1:407" ht="24" customHeight="1" x14ac:dyDescent="0.25"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DC78" s="138"/>
      <c r="DD78" s="138"/>
      <c r="DE78" s="138"/>
      <c r="DF78" s="138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8"/>
      <c r="EE78" s="138"/>
      <c r="EK78" s="137"/>
      <c r="EL78" s="137"/>
      <c r="EM78" s="137"/>
      <c r="EN78" s="137"/>
      <c r="EO78" s="137"/>
      <c r="EP78" s="137"/>
      <c r="EQ78" s="137"/>
      <c r="ER78" s="137"/>
      <c r="ES78" s="137"/>
      <c r="ET78" s="137"/>
      <c r="EU78" s="137"/>
      <c r="EV78" s="137"/>
      <c r="EW78" s="137"/>
      <c r="EX78" s="137"/>
      <c r="EY78" s="137"/>
      <c r="EZ78" s="137"/>
      <c r="FA78" s="137"/>
      <c r="FB78" s="137"/>
      <c r="FC78" s="137"/>
      <c r="FD78" s="137"/>
      <c r="FE78" s="137"/>
      <c r="FF78" s="137"/>
      <c r="FG78" s="137"/>
      <c r="FH78" s="137"/>
      <c r="FI78" s="137"/>
      <c r="FJ78" s="137"/>
      <c r="FK78" s="137"/>
      <c r="FL78" s="137"/>
      <c r="FM78" s="137"/>
      <c r="FS78" s="137"/>
      <c r="FT78" s="137"/>
      <c r="FU78" s="137"/>
      <c r="FV78" s="137"/>
      <c r="FW78" s="137"/>
      <c r="FX78" s="137"/>
      <c r="FY78" s="137"/>
      <c r="FZ78" s="137"/>
      <c r="GA78" s="137"/>
      <c r="GB78" s="137"/>
      <c r="GC78" s="137"/>
      <c r="GD78" s="137"/>
      <c r="GE78" s="137"/>
      <c r="GF78" s="137"/>
      <c r="GG78" s="137"/>
      <c r="GH78" s="137"/>
      <c r="GI78" s="137"/>
      <c r="GJ78" s="137"/>
      <c r="GK78" s="137"/>
      <c r="GL78" s="137"/>
      <c r="GM78" s="137"/>
      <c r="GN78" s="137"/>
      <c r="GO78" s="137"/>
      <c r="GP78" s="137"/>
      <c r="GQ78" s="137"/>
      <c r="GR78" s="137"/>
      <c r="GS78" s="137"/>
      <c r="GT78" s="137"/>
      <c r="GU78" s="137"/>
      <c r="HA78" s="137"/>
      <c r="HB78" s="137"/>
      <c r="HC78" s="137"/>
      <c r="HD78" s="137"/>
      <c r="HE78" s="137"/>
      <c r="HF78" s="137"/>
      <c r="HG78" s="137"/>
      <c r="HH78" s="137"/>
      <c r="HI78" s="137"/>
      <c r="HJ78" s="137"/>
      <c r="HK78" s="137"/>
      <c r="HL78" s="137"/>
      <c r="HM78" s="137"/>
      <c r="HN78" s="137"/>
      <c r="HO78" s="137"/>
      <c r="HP78" s="137"/>
      <c r="HQ78" s="137"/>
      <c r="HR78" s="137"/>
      <c r="HS78" s="137"/>
      <c r="HT78" s="137"/>
      <c r="HU78" s="137"/>
      <c r="HV78" s="137"/>
      <c r="HW78" s="137"/>
      <c r="HX78" s="137"/>
      <c r="HY78" s="137"/>
      <c r="HZ78" s="137"/>
      <c r="IA78" s="137"/>
      <c r="IB78" s="137"/>
      <c r="IC78" s="137"/>
      <c r="II78" s="137"/>
      <c r="IJ78" s="137"/>
      <c r="IK78" s="137"/>
      <c r="IL78" s="137"/>
      <c r="IM78" s="137"/>
      <c r="IN78" s="137"/>
      <c r="IO78" s="137"/>
      <c r="IP78" s="137"/>
      <c r="IQ78" s="137"/>
      <c r="IR78" s="137"/>
      <c r="IS78" s="137"/>
      <c r="IT78" s="137"/>
      <c r="IU78" s="137"/>
      <c r="IV78" s="137"/>
      <c r="IW78" s="137"/>
      <c r="IX78" s="137"/>
      <c r="IY78" s="137"/>
      <c r="IZ78" s="137"/>
      <c r="JA78" s="137"/>
      <c r="JB78" s="137"/>
      <c r="JC78" s="137"/>
      <c r="JD78" s="137"/>
      <c r="JE78" s="137"/>
      <c r="JF78" s="137"/>
      <c r="JG78" s="137"/>
      <c r="JH78" s="137"/>
      <c r="JI78" s="137"/>
      <c r="JJ78" s="137"/>
      <c r="JK78" s="137"/>
      <c r="JQ78" s="137"/>
      <c r="JR78" s="137"/>
      <c r="JS78" s="137"/>
      <c r="JT78" s="137"/>
      <c r="JU78" s="137"/>
      <c r="JV78" s="137"/>
      <c r="JW78" s="137"/>
      <c r="JX78" s="137"/>
      <c r="JY78" s="137"/>
      <c r="JZ78" s="137"/>
      <c r="KA78" s="137"/>
      <c r="KB78" s="137"/>
      <c r="KC78" s="137"/>
      <c r="KD78" s="137"/>
      <c r="KE78" s="137"/>
      <c r="KF78" s="137"/>
      <c r="KG78" s="137"/>
      <c r="KH78" s="137"/>
      <c r="KI78" s="137"/>
      <c r="KJ78" s="137"/>
      <c r="KK78" s="137"/>
      <c r="KL78" s="137"/>
      <c r="KM78" s="137"/>
      <c r="KN78" s="137"/>
      <c r="KO78" s="137"/>
      <c r="KP78" s="137"/>
      <c r="KQ78" s="137"/>
      <c r="KR78" s="137"/>
      <c r="KS78" s="137"/>
      <c r="KY78" s="137"/>
      <c r="KZ78" s="137"/>
      <c r="LA78" s="137"/>
      <c r="LB78" s="137"/>
      <c r="LC78" s="137"/>
      <c r="LD78" s="137"/>
      <c r="LE78" s="137"/>
      <c r="LF78" s="137"/>
      <c r="LG78" s="137"/>
      <c r="LH78" s="137"/>
      <c r="LI78" s="137"/>
      <c r="LJ78" s="137"/>
      <c r="LK78" s="137"/>
      <c r="LL78" s="137"/>
      <c r="LM78" s="137"/>
      <c r="LN78" s="137"/>
      <c r="LO78" s="137"/>
      <c r="LP78" s="137"/>
      <c r="LQ78" s="137"/>
      <c r="LR78" s="137"/>
      <c r="LS78" s="137"/>
      <c r="LT78" s="137"/>
      <c r="LU78" s="137"/>
      <c r="LV78" s="137"/>
      <c r="LW78" s="137"/>
      <c r="LX78" s="137"/>
      <c r="LY78" s="137"/>
      <c r="LZ78" s="137"/>
      <c r="MA78" s="137"/>
      <c r="MG78" s="137"/>
      <c r="MH78" s="137"/>
      <c r="MI78" s="137"/>
      <c r="MJ78" s="137"/>
      <c r="MK78" s="137"/>
      <c r="ML78" s="137"/>
      <c r="MM78" s="137"/>
      <c r="MN78" s="137"/>
      <c r="MO78" s="137"/>
      <c r="MP78" s="137"/>
      <c r="MQ78" s="137"/>
      <c r="MR78" s="137"/>
      <c r="MS78" s="137"/>
      <c r="MT78" s="137"/>
      <c r="MU78" s="137"/>
      <c r="MV78" s="137"/>
      <c r="MW78" s="137"/>
      <c r="MX78" s="137"/>
      <c r="MY78" s="137"/>
      <c r="MZ78" s="137"/>
      <c r="NA78" s="137"/>
      <c r="NB78" s="137"/>
      <c r="NC78" s="137"/>
      <c r="ND78" s="137"/>
      <c r="NE78" s="137"/>
      <c r="NF78" s="137"/>
      <c r="NG78" s="137"/>
      <c r="NH78" s="137"/>
      <c r="NI78" s="137"/>
      <c r="NO78" s="137"/>
      <c r="NP78" s="137"/>
      <c r="NQ78" s="137"/>
      <c r="NR78" s="137"/>
      <c r="NS78" s="137"/>
      <c r="NT78" s="137"/>
      <c r="NU78" s="137"/>
      <c r="NV78" s="137"/>
      <c r="NW78" s="137"/>
      <c r="NX78" s="137"/>
      <c r="NY78" s="137"/>
      <c r="NZ78" s="137"/>
      <c r="OA78" s="137"/>
      <c r="OB78" s="137"/>
      <c r="OC78" s="137"/>
      <c r="OD78" s="137"/>
      <c r="OE78" s="137"/>
      <c r="OF78" s="137"/>
      <c r="OG78" s="137"/>
      <c r="OH78" s="137"/>
      <c r="OI78" s="137"/>
      <c r="OJ78" s="137"/>
      <c r="OK78" s="137"/>
      <c r="OL78" s="137"/>
      <c r="OM78" s="137"/>
      <c r="ON78" s="137"/>
      <c r="OO78" s="137"/>
      <c r="OP78" s="137"/>
      <c r="OQ78" s="137"/>
    </row>
  </sheetData>
  <mergeCells count="1369">
    <mergeCell ref="MH71:MI73"/>
    <mergeCell ref="MJ71:MJ73"/>
    <mergeCell ref="NH71:NH73"/>
    <mergeCell ref="NI71:NI73"/>
    <mergeCell ref="NO71:NO73"/>
    <mergeCell ref="NP71:NQ73"/>
    <mergeCell ref="NR71:NR73"/>
    <mergeCell ref="OP71:OP73"/>
    <mergeCell ref="OQ71:OQ73"/>
    <mergeCell ref="IC71:IC73"/>
    <mergeCell ref="II71:II73"/>
    <mergeCell ref="IJ71:IK73"/>
    <mergeCell ref="IL71:IL73"/>
    <mergeCell ref="JJ71:JJ73"/>
    <mergeCell ref="JK71:JK73"/>
    <mergeCell ref="JQ71:JQ73"/>
    <mergeCell ref="JR71:JS73"/>
    <mergeCell ref="JT71:JT73"/>
    <mergeCell ref="KR71:KR73"/>
    <mergeCell ref="KS71:KS73"/>
    <mergeCell ref="KY71:KY73"/>
    <mergeCell ref="KZ71:LA73"/>
    <mergeCell ref="LB71:LB73"/>
    <mergeCell ref="LZ71:LZ73"/>
    <mergeCell ref="MA71:MA73"/>
    <mergeCell ref="MG71:MG73"/>
    <mergeCell ref="DF71:DF73"/>
    <mergeCell ref="ED71:ED73"/>
    <mergeCell ref="EE71:EE73"/>
    <mergeCell ref="EK71:EK73"/>
    <mergeCell ref="EL71:EM73"/>
    <mergeCell ref="EN71:EN73"/>
    <mergeCell ref="FL71:FL73"/>
    <mergeCell ref="FM71:FM73"/>
    <mergeCell ref="FS71:FS73"/>
    <mergeCell ref="FT71:FU73"/>
    <mergeCell ref="FV71:FV73"/>
    <mergeCell ref="GT71:GT73"/>
    <mergeCell ref="GU71:GU73"/>
    <mergeCell ref="HA71:HA73"/>
    <mergeCell ref="HB71:HC73"/>
    <mergeCell ref="HD71:HD73"/>
    <mergeCell ref="IB71:IB73"/>
    <mergeCell ref="E71:E73"/>
    <mergeCell ref="F71:G73"/>
    <mergeCell ref="H71:H73"/>
    <mergeCell ref="AF71:AF73"/>
    <mergeCell ref="AG71:AG73"/>
    <mergeCell ref="AM71:AM73"/>
    <mergeCell ref="AN71:AO73"/>
    <mergeCell ref="AP71:AP73"/>
    <mergeCell ref="BN71:BN73"/>
    <mergeCell ref="BO71:BO73"/>
    <mergeCell ref="BU71:BU73"/>
    <mergeCell ref="BV71:BW73"/>
    <mergeCell ref="BX71:BX73"/>
    <mergeCell ref="CV71:CV73"/>
    <mergeCell ref="CW71:CW73"/>
    <mergeCell ref="DC71:DC73"/>
    <mergeCell ref="DD71:DE73"/>
    <mergeCell ref="BJ8:BJ10"/>
    <mergeCell ref="BK8:BK10"/>
    <mergeCell ref="BL8:BL10"/>
    <mergeCell ref="BM8:BM10"/>
    <mergeCell ref="BN8:BN10"/>
    <mergeCell ref="BO8:BO10"/>
    <mergeCell ref="AE8:AE10"/>
    <mergeCell ref="AF8:AF10"/>
    <mergeCell ref="AG8:AG10"/>
    <mergeCell ref="AM8:AM10"/>
    <mergeCell ref="AN8:AO10"/>
    <mergeCell ref="AP8:AP10"/>
    <mergeCell ref="E8:E10"/>
    <mergeCell ref="F8:G10"/>
    <mergeCell ref="H8:H10"/>
    <mergeCell ref="AB8:AB10"/>
    <mergeCell ref="AC8:AC10"/>
    <mergeCell ref="AD8:AD10"/>
    <mergeCell ref="DZ8:DZ10"/>
    <mergeCell ref="EA8:EA10"/>
    <mergeCell ref="EB8:EB10"/>
    <mergeCell ref="EC8:EC10"/>
    <mergeCell ref="ED8:ED10"/>
    <mergeCell ref="EE8:EE10"/>
    <mergeCell ref="CU8:CU10"/>
    <mergeCell ref="CV8:CV10"/>
    <mergeCell ref="CW8:CW10"/>
    <mergeCell ref="DC8:DC10"/>
    <mergeCell ref="DD8:DE10"/>
    <mergeCell ref="DF8:DF10"/>
    <mergeCell ref="BU8:BU10"/>
    <mergeCell ref="BV8:BW10"/>
    <mergeCell ref="BX8:BX10"/>
    <mergeCell ref="CR8:CR10"/>
    <mergeCell ref="CS8:CS10"/>
    <mergeCell ref="CT8:CT10"/>
    <mergeCell ref="GP8:GP10"/>
    <mergeCell ref="GQ8:GQ10"/>
    <mergeCell ref="GR8:GR10"/>
    <mergeCell ref="GS8:GS10"/>
    <mergeCell ref="GT8:GT10"/>
    <mergeCell ref="GU8:GU10"/>
    <mergeCell ref="FK8:FK10"/>
    <mergeCell ref="FL8:FL10"/>
    <mergeCell ref="FM8:FM10"/>
    <mergeCell ref="FS8:FS10"/>
    <mergeCell ref="FT8:FU10"/>
    <mergeCell ref="FV8:FV10"/>
    <mergeCell ref="EK8:EK10"/>
    <mergeCell ref="EL8:EM10"/>
    <mergeCell ref="EN8:EN10"/>
    <mergeCell ref="FH8:FH10"/>
    <mergeCell ref="FI8:FI10"/>
    <mergeCell ref="FJ8:FJ10"/>
    <mergeCell ref="JF8:JF10"/>
    <mergeCell ref="JG8:JG10"/>
    <mergeCell ref="JH8:JH10"/>
    <mergeCell ref="JI8:JI10"/>
    <mergeCell ref="JJ8:JJ10"/>
    <mergeCell ref="JK8:JK10"/>
    <mergeCell ref="IA8:IA10"/>
    <mergeCell ref="IB8:IB10"/>
    <mergeCell ref="IC8:IC10"/>
    <mergeCell ref="II8:II10"/>
    <mergeCell ref="IJ8:IK10"/>
    <mergeCell ref="IL8:IL10"/>
    <mergeCell ref="HA8:HA10"/>
    <mergeCell ref="HB8:HC10"/>
    <mergeCell ref="HD8:HD10"/>
    <mergeCell ref="HX8:HX10"/>
    <mergeCell ref="HY8:HY10"/>
    <mergeCell ref="HZ8:HZ10"/>
    <mergeCell ref="LV8:LV10"/>
    <mergeCell ref="LW8:LW10"/>
    <mergeCell ref="LX8:LX10"/>
    <mergeCell ref="LY8:LY10"/>
    <mergeCell ref="LZ8:LZ10"/>
    <mergeCell ref="MA8:MA10"/>
    <mergeCell ref="KQ8:KQ10"/>
    <mergeCell ref="KR8:KR10"/>
    <mergeCell ref="KS8:KS10"/>
    <mergeCell ref="KY8:KY10"/>
    <mergeCell ref="KZ8:LA10"/>
    <mergeCell ref="LB8:LB10"/>
    <mergeCell ref="JQ8:JQ10"/>
    <mergeCell ref="JR8:JS10"/>
    <mergeCell ref="JT8:JT10"/>
    <mergeCell ref="KN8:KN10"/>
    <mergeCell ref="KO8:KO10"/>
    <mergeCell ref="KP8:KP10"/>
    <mergeCell ref="OL8:OL10"/>
    <mergeCell ref="OM8:OM10"/>
    <mergeCell ref="ON8:ON10"/>
    <mergeCell ref="OO8:OO10"/>
    <mergeCell ref="OP8:OP10"/>
    <mergeCell ref="OQ8:OQ10"/>
    <mergeCell ref="NG8:NG10"/>
    <mergeCell ref="NH8:NH10"/>
    <mergeCell ref="NI8:NI10"/>
    <mergeCell ref="NO8:NO10"/>
    <mergeCell ref="NP8:NQ10"/>
    <mergeCell ref="NR8:NR10"/>
    <mergeCell ref="MG8:MG10"/>
    <mergeCell ref="MH8:MI10"/>
    <mergeCell ref="MJ8:MJ10"/>
    <mergeCell ref="ND8:ND10"/>
    <mergeCell ref="NE8:NE10"/>
    <mergeCell ref="NF8:NF10"/>
    <mergeCell ref="EL11:EM13"/>
    <mergeCell ref="EN11:EN13"/>
    <mergeCell ref="FL11:FL13"/>
    <mergeCell ref="BX11:BX13"/>
    <mergeCell ref="CV11:CV13"/>
    <mergeCell ref="CW11:CW13"/>
    <mergeCell ref="DC11:DC13"/>
    <mergeCell ref="DD11:DE13"/>
    <mergeCell ref="DF11:DF13"/>
    <mergeCell ref="AN11:AO13"/>
    <mergeCell ref="AP11:AP13"/>
    <mergeCell ref="BN11:BN13"/>
    <mergeCell ref="BO11:BO13"/>
    <mergeCell ref="BU11:BU13"/>
    <mergeCell ref="BV11:BW13"/>
    <mergeCell ref="E11:E13"/>
    <mergeCell ref="F11:G13"/>
    <mergeCell ref="H11:H13"/>
    <mergeCell ref="AF11:AF13"/>
    <mergeCell ref="AG11:AG13"/>
    <mergeCell ref="AM11:AM13"/>
    <mergeCell ref="OQ11:OQ13"/>
    <mergeCell ref="LZ11:LZ13"/>
    <mergeCell ref="MA11:MA13"/>
    <mergeCell ref="MG11:MG13"/>
    <mergeCell ref="MH11:MI13"/>
    <mergeCell ref="MJ11:MJ13"/>
    <mergeCell ref="NH11:NH13"/>
    <mergeCell ref="JT11:JT13"/>
    <mergeCell ref="KR11:KR13"/>
    <mergeCell ref="KS11:KS13"/>
    <mergeCell ref="KY11:KY13"/>
    <mergeCell ref="KZ11:LA13"/>
    <mergeCell ref="LB11:LB13"/>
    <mergeCell ref="IJ11:IK13"/>
    <mergeCell ref="IL11:IL13"/>
    <mergeCell ref="JJ11:JJ13"/>
    <mergeCell ref="JK11:JK13"/>
    <mergeCell ref="JQ11:JQ13"/>
    <mergeCell ref="JR11:JS13"/>
    <mergeCell ref="AN14:AO16"/>
    <mergeCell ref="AP14:AP16"/>
    <mergeCell ref="BN14:BN16"/>
    <mergeCell ref="BO14:BO16"/>
    <mergeCell ref="BU14:BU16"/>
    <mergeCell ref="BV14:BW16"/>
    <mergeCell ref="E14:E16"/>
    <mergeCell ref="F14:G16"/>
    <mergeCell ref="H14:H16"/>
    <mergeCell ref="AF14:AF16"/>
    <mergeCell ref="AG14:AG16"/>
    <mergeCell ref="AM14:AM16"/>
    <mergeCell ref="NI11:NI13"/>
    <mergeCell ref="NO11:NO13"/>
    <mergeCell ref="NP11:NQ13"/>
    <mergeCell ref="NR11:NR13"/>
    <mergeCell ref="OP11:OP13"/>
    <mergeCell ref="HA11:HA13"/>
    <mergeCell ref="HB11:HC13"/>
    <mergeCell ref="HD11:HD13"/>
    <mergeCell ref="IB11:IB13"/>
    <mergeCell ref="IC11:IC13"/>
    <mergeCell ref="II11:II13"/>
    <mergeCell ref="FM11:FM13"/>
    <mergeCell ref="FS11:FS13"/>
    <mergeCell ref="FT11:FU13"/>
    <mergeCell ref="FV11:FV13"/>
    <mergeCell ref="GT11:GT13"/>
    <mergeCell ref="GU11:GU13"/>
    <mergeCell ref="ED11:ED13"/>
    <mergeCell ref="EE11:EE13"/>
    <mergeCell ref="EK11:EK13"/>
    <mergeCell ref="HD14:HD16"/>
    <mergeCell ref="IB14:IB16"/>
    <mergeCell ref="IC14:IC16"/>
    <mergeCell ref="II14:II16"/>
    <mergeCell ref="FM14:FM16"/>
    <mergeCell ref="FS14:FS16"/>
    <mergeCell ref="FT14:FU16"/>
    <mergeCell ref="FV14:FV16"/>
    <mergeCell ref="GT14:GT16"/>
    <mergeCell ref="GU14:GU16"/>
    <mergeCell ref="ED14:ED16"/>
    <mergeCell ref="EE14:EE16"/>
    <mergeCell ref="EK14:EK16"/>
    <mergeCell ref="EL14:EM16"/>
    <mergeCell ref="EN14:EN16"/>
    <mergeCell ref="FL14:FL16"/>
    <mergeCell ref="BX14:BX16"/>
    <mergeCell ref="CV14:CV16"/>
    <mergeCell ref="CW14:CW16"/>
    <mergeCell ref="DC14:DC16"/>
    <mergeCell ref="DD14:DE16"/>
    <mergeCell ref="DF14:DF16"/>
    <mergeCell ref="E17:E19"/>
    <mergeCell ref="F17:G19"/>
    <mergeCell ref="H17:H19"/>
    <mergeCell ref="AF17:AF19"/>
    <mergeCell ref="AG17:AG19"/>
    <mergeCell ref="AM17:AM19"/>
    <mergeCell ref="NI14:NI16"/>
    <mergeCell ref="NO14:NO16"/>
    <mergeCell ref="NP14:NQ16"/>
    <mergeCell ref="NR14:NR16"/>
    <mergeCell ref="OP14:OP16"/>
    <mergeCell ref="OQ14:OQ16"/>
    <mergeCell ref="LZ14:LZ16"/>
    <mergeCell ref="MA14:MA16"/>
    <mergeCell ref="MG14:MG16"/>
    <mergeCell ref="MH14:MI16"/>
    <mergeCell ref="MJ14:MJ16"/>
    <mergeCell ref="NH14:NH16"/>
    <mergeCell ref="JT14:JT16"/>
    <mergeCell ref="KR14:KR16"/>
    <mergeCell ref="KS14:KS16"/>
    <mergeCell ref="KY14:KY16"/>
    <mergeCell ref="KZ14:LA16"/>
    <mergeCell ref="LB14:LB16"/>
    <mergeCell ref="IJ14:IK16"/>
    <mergeCell ref="IL14:IL16"/>
    <mergeCell ref="JJ14:JJ16"/>
    <mergeCell ref="JK14:JK16"/>
    <mergeCell ref="JQ14:JQ16"/>
    <mergeCell ref="JR14:JS16"/>
    <mergeCell ref="HA14:HA16"/>
    <mergeCell ref="HB14:HC16"/>
    <mergeCell ref="ED17:ED19"/>
    <mergeCell ref="EE17:EE19"/>
    <mergeCell ref="EK17:EK19"/>
    <mergeCell ref="EL17:EM19"/>
    <mergeCell ref="EN17:EN19"/>
    <mergeCell ref="FL17:FL19"/>
    <mergeCell ref="BX17:BX19"/>
    <mergeCell ref="CV17:CV19"/>
    <mergeCell ref="CW17:CW19"/>
    <mergeCell ref="DC17:DC19"/>
    <mergeCell ref="DD17:DE19"/>
    <mergeCell ref="DF17:DF19"/>
    <mergeCell ref="AN17:AO19"/>
    <mergeCell ref="AP17:AP19"/>
    <mergeCell ref="BN17:BN19"/>
    <mergeCell ref="BO17:BO19"/>
    <mergeCell ref="BU17:BU19"/>
    <mergeCell ref="BV17:BW19"/>
    <mergeCell ref="IJ17:IK19"/>
    <mergeCell ref="IL17:IL19"/>
    <mergeCell ref="JJ17:JJ19"/>
    <mergeCell ref="JK17:JK19"/>
    <mergeCell ref="JQ17:JQ19"/>
    <mergeCell ref="JR17:JS19"/>
    <mergeCell ref="HA17:HA19"/>
    <mergeCell ref="HB17:HC19"/>
    <mergeCell ref="HD17:HD19"/>
    <mergeCell ref="IB17:IB19"/>
    <mergeCell ref="IC17:IC19"/>
    <mergeCell ref="II17:II19"/>
    <mergeCell ref="FM17:FM19"/>
    <mergeCell ref="FS17:FS19"/>
    <mergeCell ref="FT17:FU19"/>
    <mergeCell ref="FV17:FV19"/>
    <mergeCell ref="GT17:GT19"/>
    <mergeCell ref="GU17:GU19"/>
    <mergeCell ref="NI17:NI19"/>
    <mergeCell ref="NO17:NO19"/>
    <mergeCell ref="NP17:NQ19"/>
    <mergeCell ref="NR17:NR19"/>
    <mergeCell ref="OP17:OP19"/>
    <mergeCell ref="OQ17:OQ19"/>
    <mergeCell ref="LZ17:LZ19"/>
    <mergeCell ref="MA17:MA19"/>
    <mergeCell ref="MG17:MG19"/>
    <mergeCell ref="MH17:MI19"/>
    <mergeCell ref="MJ17:MJ19"/>
    <mergeCell ref="NH17:NH19"/>
    <mergeCell ref="JT17:JT19"/>
    <mergeCell ref="KR17:KR19"/>
    <mergeCell ref="KS17:KS19"/>
    <mergeCell ref="KY17:KY19"/>
    <mergeCell ref="KZ17:LA19"/>
    <mergeCell ref="LB17:LB19"/>
    <mergeCell ref="EL20:EM22"/>
    <mergeCell ref="EN20:EN22"/>
    <mergeCell ref="FL20:FL22"/>
    <mergeCell ref="BX20:BX22"/>
    <mergeCell ref="CV20:CV22"/>
    <mergeCell ref="CW20:CW22"/>
    <mergeCell ref="DC20:DC22"/>
    <mergeCell ref="DD20:DE22"/>
    <mergeCell ref="DF20:DF22"/>
    <mergeCell ref="AN20:AO22"/>
    <mergeCell ref="AP20:AP22"/>
    <mergeCell ref="BN20:BN22"/>
    <mergeCell ref="BO20:BO22"/>
    <mergeCell ref="BU20:BU22"/>
    <mergeCell ref="BV20:BW22"/>
    <mergeCell ref="E20:E22"/>
    <mergeCell ref="F20:G22"/>
    <mergeCell ref="H20:H22"/>
    <mergeCell ref="AF20:AF22"/>
    <mergeCell ref="AG20:AG22"/>
    <mergeCell ref="AM20:AM22"/>
    <mergeCell ref="OQ20:OQ22"/>
    <mergeCell ref="LZ20:LZ22"/>
    <mergeCell ref="MA20:MA22"/>
    <mergeCell ref="MG20:MG22"/>
    <mergeCell ref="MH20:MI22"/>
    <mergeCell ref="MJ20:MJ22"/>
    <mergeCell ref="NH20:NH22"/>
    <mergeCell ref="JT20:JT22"/>
    <mergeCell ref="KR20:KR22"/>
    <mergeCell ref="KS20:KS22"/>
    <mergeCell ref="KY20:KY22"/>
    <mergeCell ref="KZ20:LA22"/>
    <mergeCell ref="LB20:LB22"/>
    <mergeCell ref="IJ20:IK22"/>
    <mergeCell ref="IL20:IL22"/>
    <mergeCell ref="JJ20:JJ22"/>
    <mergeCell ref="JK20:JK22"/>
    <mergeCell ref="JQ20:JQ22"/>
    <mergeCell ref="JR20:JS22"/>
    <mergeCell ref="AN23:AO25"/>
    <mergeCell ref="AP23:AP25"/>
    <mergeCell ref="BN23:BN25"/>
    <mergeCell ref="BO23:BO25"/>
    <mergeCell ref="BU23:BU25"/>
    <mergeCell ref="BV23:BW25"/>
    <mergeCell ref="E23:E25"/>
    <mergeCell ref="F23:G25"/>
    <mergeCell ref="H23:H25"/>
    <mergeCell ref="AF23:AF25"/>
    <mergeCell ref="AG23:AG25"/>
    <mergeCell ref="AM23:AM25"/>
    <mergeCell ref="NI20:NI22"/>
    <mergeCell ref="NO20:NO22"/>
    <mergeCell ref="NP20:NQ22"/>
    <mergeCell ref="NR20:NR22"/>
    <mergeCell ref="OP20:OP22"/>
    <mergeCell ref="HA20:HA22"/>
    <mergeCell ref="HB20:HC22"/>
    <mergeCell ref="HD20:HD22"/>
    <mergeCell ref="IB20:IB22"/>
    <mergeCell ref="IC20:IC22"/>
    <mergeCell ref="II20:II22"/>
    <mergeCell ref="FM20:FM22"/>
    <mergeCell ref="FS20:FS22"/>
    <mergeCell ref="FT20:FU22"/>
    <mergeCell ref="FV20:FV22"/>
    <mergeCell ref="GT20:GT22"/>
    <mergeCell ref="GU20:GU22"/>
    <mergeCell ref="ED20:ED22"/>
    <mergeCell ref="EE20:EE22"/>
    <mergeCell ref="EK20:EK22"/>
    <mergeCell ref="HD23:HD25"/>
    <mergeCell ref="IB23:IB25"/>
    <mergeCell ref="IC23:IC25"/>
    <mergeCell ref="II23:II25"/>
    <mergeCell ref="FM23:FM25"/>
    <mergeCell ref="FS23:FS25"/>
    <mergeCell ref="FT23:FU25"/>
    <mergeCell ref="FV23:FV25"/>
    <mergeCell ref="GT23:GT25"/>
    <mergeCell ref="GU23:GU25"/>
    <mergeCell ref="ED23:ED25"/>
    <mergeCell ref="EE23:EE25"/>
    <mergeCell ref="EK23:EK25"/>
    <mergeCell ref="EL23:EM25"/>
    <mergeCell ref="EN23:EN25"/>
    <mergeCell ref="FL23:FL25"/>
    <mergeCell ref="BX23:BX25"/>
    <mergeCell ref="CV23:CV25"/>
    <mergeCell ref="CW23:CW25"/>
    <mergeCell ref="DC23:DC25"/>
    <mergeCell ref="DD23:DE25"/>
    <mergeCell ref="DF23:DF25"/>
    <mergeCell ref="E26:E28"/>
    <mergeCell ref="F26:G28"/>
    <mergeCell ref="H26:H28"/>
    <mergeCell ref="AF26:AF28"/>
    <mergeCell ref="AG26:AG28"/>
    <mergeCell ref="AM26:AM28"/>
    <mergeCell ref="NI23:NI25"/>
    <mergeCell ref="NO23:NO25"/>
    <mergeCell ref="NP23:NQ25"/>
    <mergeCell ref="NR23:NR25"/>
    <mergeCell ref="OP23:OP25"/>
    <mergeCell ref="OQ23:OQ25"/>
    <mergeCell ref="LZ23:LZ25"/>
    <mergeCell ref="MA23:MA25"/>
    <mergeCell ref="MG23:MG25"/>
    <mergeCell ref="MH23:MI25"/>
    <mergeCell ref="MJ23:MJ25"/>
    <mergeCell ref="NH23:NH25"/>
    <mergeCell ref="JT23:JT25"/>
    <mergeCell ref="KR23:KR25"/>
    <mergeCell ref="KS23:KS25"/>
    <mergeCell ref="KY23:KY25"/>
    <mergeCell ref="KZ23:LA25"/>
    <mergeCell ref="LB23:LB25"/>
    <mergeCell ref="IJ23:IK25"/>
    <mergeCell ref="IL23:IL25"/>
    <mergeCell ref="JJ23:JJ25"/>
    <mergeCell ref="JK23:JK25"/>
    <mergeCell ref="JQ23:JQ25"/>
    <mergeCell ref="JR23:JS25"/>
    <mergeCell ref="HA23:HA25"/>
    <mergeCell ref="HB23:HC25"/>
    <mergeCell ref="ED26:ED28"/>
    <mergeCell ref="EE26:EE28"/>
    <mergeCell ref="EK26:EK28"/>
    <mergeCell ref="EL26:EM28"/>
    <mergeCell ref="EN26:EN28"/>
    <mergeCell ref="FL26:FL28"/>
    <mergeCell ref="BX26:BX28"/>
    <mergeCell ref="CV26:CV28"/>
    <mergeCell ref="CW26:CW28"/>
    <mergeCell ref="DC26:DC28"/>
    <mergeCell ref="DD26:DE28"/>
    <mergeCell ref="DF26:DF28"/>
    <mergeCell ref="AN26:AO28"/>
    <mergeCell ref="AP26:AP28"/>
    <mergeCell ref="BN26:BN28"/>
    <mergeCell ref="BO26:BO28"/>
    <mergeCell ref="BU26:BU28"/>
    <mergeCell ref="BV26:BW28"/>
    <mergeCell ref="IJ26:IK28"/>
    <mergeCell ref="IL26:IL28"/>
    <mergeCell ref="JJ26:JJ28"/>
    <mergeCell ref="JK26:JK28"/>
    <mergeCell ref="JQ26:JQ28"/>
    <mergeCell ref="JR26:JS28"/>
    <mergeCell ref="HA26:HA28"/>
    <mergeCell ref="HB26:HC28"/>
    <mergeCell ref="HD26:HD28"/>
    <mergeCell ref="IB26:IB28"/>
    <mergeCell ref="IC26:IC28"/>
    <mergeCell ref="II26:II28"/>
    <mergeCell ref="FM26:FM28"/>
    <mergeCell ref="FS26:FS28"/>
    <mergeCell ref="FT26:FU28"/>
    <mergeCell ref="FV26:FV28"/>
    <mergeCell ref="GT26:GT28"/>
    <mergeCell ref="GU26:GU28"/>
    <mergeCell ref="NI26:NI28"/>
    <mergeCell ref="NO26:NO28"/>
    <mergeCell ref="NP26:NQ28"/>
    <mergeCell ref="NR26:NR28"/>
    <mergeCell ref="OP26:OP28"/>
    <mergeCell ref="OQ26:OQ28"/>
    <mergeCell ref="LZ26:LZ28"/>
    <mergeCell ref="MA26:MA28"/>
    <mergeCell ref="MG26:MG28"/>
    <mergeCell ref="MH26:MI28"/>
    <mergeCell ref="MJ26:MJ28"/>
    <mergeCell ref="NH26:NH28"/>
    <mergeCell ref="JT26:JT28"/>
    <mergeCell ref="KR26:KR28"/>
    <mergeCell ref="KS26:KS28"/>
    <mergeCell ref="KY26:KY28"/>
    <mergeCell ref="KZ26:LA28"/>
    <mergeCell ref="LB26:LB28"/>
    <mergeCell ref="EL29:EM31"/>
    <mergeCell ref="EN29:EN31"/>
    <mergeCell ref="FL29:FL31"/>
    <mergeCell ref="BX29:BX31"/>
    <mergeCell ref="CV29:CV31"/>
    <mergeCell ref="CW29:CW31"/>
    <mergeCell ref="DC29:DC31"/>
    <mergeCell ref="DD29:DE31"/>
    <mergeCell ref="DF29:DF31"/>
    <mergeCell ref="AN29:AO31"/>
    <mergeCell ref="AP29:AP31"/>
    <mergeCell ref="BN29:BN31"/>
    <mergeCell ref="BO29:BO31"/>
    <mergeCell ref="BU29:BU31"/>
    <mergeCell ref="BV29:BW31"/>
    <mergeCell ref="E29:E31"/>
    <mergeCell ref="F29:G31"/>
    <mergeCell ref="H29:H31"/>
    <mergeCell ref="AF29:AF31"/>
    <mergeCell ref="AG29:AG31"/>
    <mergeCell ref="AM29:AM31"/>
    <mergeCell ref="OQ29:OQ31"/>
    <mergeCell ref="LZ29:LZ31"/>
    <mergeCell ref="MA29:MA31"/>
    <mergeCell ref="MG29:MG31"/>
    <mergeCell ref="MH29:MI31"/>
    <mergeCell ref="MJ29:MJ31"/>
    <mergeCell ref="NH29:NH31"/>
    <mergeCell ref="JT29:JT31"/>
    <mergeCell ref="KR29:KR31"/>
    <mergeCell ref="KS29:KS31"/>
    <mergeCell ref="KY29:KY31"/>
    <mergeCell ref="KZ29:LA31"/>
    <mergeCell ref="LB29:LB31"/>
    <mergeCell ref="IJ29:IK31"/>
    <mergeCell ref="IL29:IL31"/>
    <mergeCell ref="JJ29:JJ31"/>
    <mergeCell ref="JK29:JK31"/>
    <mergeCell ref="JQ29:JQ31"/>
    <mergeCell ref="JR29:JS31"/>
    <mergeCell ref="AN32:AO34"/>
    <mergeCell ref="AP32:AP34"/>
    <mergeCell ref="BN32:BN34"/>
    <mergeCell ref="BO32:BO34"/>
    <mergeCell ref="BU32:BU34"/>
    <mergeCell ref="BV32:BW34"/>
    <mergeCell ref="E32:E34"/>
    <mergeCell ref="F32:G34"/>
    <mergeCell ref="H32:H34"/>
    <mergeCell ref="AF32:AF34"/>
    <mergeCell ref="AG32:AG34"/>
    <mergeCell ref="AM32:AM34"/>
    <mergeCell ref="NI29:NI31"/>
    <mergeCell ref="NO29:NO31"/>
    <mergeCell ref="NP29:NQ31"/>
    <mergeCell ref="NR29:NR31"/>
    <mergeCell ref="OP29:OP31"/>
    <mergeCell ref="HA29:HA31"/>
    <mergeCell ref="HB29:HC31"/>
    <mergeCell ref="HD29:HD31"/>
    <mergeCell ref="IB29:IB31"/>
    <mergeCell ref="IC29:IC31"/>
    <mergeCell ref="II29:II31"/>
    <mergeCell ref="FM29:FM31"/>
    <mergeCell ref="FS29:FS31"/>
    <mergeCell ref="FT29:FU31"/>
    <mergeCell ref="FV29:FV31"/>
    <mergeCell ref="GT29:GT31"/>
    <mergeCell ref="GU29:GU31"/>
    <mergeCell ref="ED29:ED31"/>
    <mergeCell ref="EE29:EE31"/>
    <mergeCell ref="EK29:EK31"/>
    <mergeCell ref="HD32:HD34"/>
    <mergeCell ref="IB32:IB34"/>
    <mergeCell ref="IC32:IC34"/>
    <mergeCell ref="II32:II34"/>
    <mergeCell ref="FM32:FM34"/>
    <mergeCell ref="FS32:FS34"/>
    <mergeCell ref="FT32:FU34"/>
    <mergeCell ref="FV32:FV34"/>
    <mergeCell ref="GT32:GT34"/>
    <mergeCell ref="GU32:GU34"/>
    <mergeCell ref="ED32:ED34"/>
    <mergeCell ref="EE32:EE34"/>
    <mergeCell ref="EK32:EK34"/>
    <mergeCell ref="EL32:EM34"/>
    <mergeCell ref="EN32:EN34"/>
    <mergeCell ref="FL32:FL34"/>
    <mergeCell ref="BX32:BX34"/>
    <mergeCell ref="CV32:CV34"/>
    <mergeCell ref="CW32:CW34"/>
    <mergeCell ref="DC32:DC34"/>
    <mergeCell ref="DD32:DE34"/>
    <mergeCell ref="DF32:DF34"/>
    <mergeCell ref="E35:E37"/>
    <mergeCell ref="F35:G37"/>
    <mergeCell ref="H35:H37"/>
    <mergeCell ref="AF35:AF37"/>
    <mergeCell ref="AG35:AG37"/>
    <mergeCell ref="AM35:AM37"/>
    <mergeCell ref="NI32:NI34"/>
    <mergeCell ref="NO32:NO34"/>
    <mergeCell ref="NP32:NQ34"/>
    <mergeCell ref="NR32:NR34"/>
    <mergeCell ref="OP32:OP34"/>
    <mergeCell ref="OQ32:OQ34"/>
    <mergeCell ref="LZ32:LZ34"/>
    <mergeCell ref="MA32:MA34"/>
    <mergeCell ref="MG32:MG34"/>
    <mergeCell ref="MH32:MI34"/>
    <mergeCell ref="MJ32:MJ34"/>
    <mergeCell ref="NH32:NH34"/>
    <mergeCell ref="JT32:JT34"/>
    <mergeCell ref="KR32:KR34"/>
    <mergeCell ref="KS32:KS34"/>
    <mergeCell ref="KY32:KY34"/>
    <mergeCell ref="KZ32:LA34"/>
    <mergeCell ref="LB32:LB34"/>
    <mergeCell ref="IJ32:IK34"/>
    <mergeCell ref="IL32:IL34"/>
    <mergeCell ref="JJ32:JJ34"/>
    <mergeCell ref="JK32:JK34"/>
    <mergeCell ref="JQ32:JQ34"/>
    <mergeCell ref="JR32:JS34"/>
    <mergeCell ref="HA32:HA34"/>
    <mergeCell ref="HB32:HC34"/>
    <mergeCell ref="ED35:ED37"/>
    <mergeCell ref="EE35:EE37"/>
    <mergeCell ref="EK35:EK37"/>
    <mergeCell ref="EL35:EM37"/>
    <mergeCell ref="EN35:EN37"/>
    <mergeCell ref="FL35:FL37"/>
    <mergeCell ref="BX35:BX37"/>
    <mergeCell ref="CV35:CV37"/>
    <mergeCell ref="CW35:CW37"/>
    <mergeCell ref="DC35:DC37"/>
    <mergeCell ref="DD35:DE37"/>
    <mergeCell ref="DF35:DF37"/>
    <mergeCell ref="AN35:AO37"/>
    <mergeCell ref="AP35:AP37"/>
    <mergeCell ref="BN35:BN37"/>
    <mergeCell ref="BO35:BO37"/>
    <mergeCell ref="BU35:BU37"/>
    <mergeCell ref="BV35:BW37"/>
    <mergeCell ref="IJ35:IK37"/>
    <mergeCell ref="IL35:IL37"/>
    <mergeCell ref="JJ35:JJ37"/>
    <mergeCell ref="JK35:JK37"/>
    <mergeCell ref="JQ35:JQ37"/>
    <mergeCell ref="JR35:JS37"/>
    <mergeCell ref="HA35:HA37"/>
    <mergeCell ref="HB35:HC37"/>
    <mergeCell ref="HD35:HD37"/>
    <mergeCell ref="IB35:IB37"/>
    <mergeCell ref="IC35:IC37"/>
    <mergeCell ref="II35:II37"/>
    <mergeCell ref="FM35:FM37"/>
    <mergeCell ref="FS35:FS37"/>
    <mergeCell ref="FT35:FU37"/>
    <mergeCell ref="FV35:FV37"/>
    <mergeCell ref="GT35:GT37"/>
    <mergeCell ref="GU35:GU37"/>
    <mergeCell ref="NI35:NI37"/>
    <mergeCell ref="NO35:NO37"/>
    <mergeCell ref="NP35:NQ37"/>
    <mergeCell ref="NR35:NR37"/>
    <mergeCell ref="OP35:OP37"/>
    <mergeCell ref="OQ35:OQ37"/>
    <mergeCell ref="LZ35:LZ37"/>
    <mergeCell ref="MA35:MA37"/>
    <mergeCell ref="MG35:MG37"/>
    <mergeCell ref="MH35:MI37"/>
    <mergeCell ref="MJ35:MJ37"/>
    <mergeCell ref="NH35:NH37"/>
    <mergeCell ref="JT35:JT37"/>
    <mergeCell ref="KR35:KR37"/>
    <mergeCell ref="KS35:KS37"/>
    <mergeCell ref="KY35:KY37"/>
    <mergeCell ref="KZ35:LA37"/>
    <mergeCell ref="LB35:LB37"/>
    <mergeCell ref="EL38:EM40"/>
    <mergeCell ref="EN38:EN40"/>
    <mergeCell ref="FL38:FL40"/>
    <mergeCell ref="BX38:BX40"/>
    <mergeCell ref="CV38:CV40"/>
    <mergeCell ref="CW38:CW40"/>
    <mergeCell ref="DC38:DC40"/>
    <mergeCell ref="DD38:DE40"/>
    <mergeCell ref="DF38:DF40"/>
    <mergeCell ref="AN38:AO40"/>
    <mergeCell ref="AP38:AP40"/>
    <mergeCell ref="BN38:BN40"/>
    <mergeCell ref="BO38:BO40"/>
    <mergeCell ref="BU38:BU40"/>
    <mergeCell ref="BV38:BW40"/>
    <mergeCell ref="E38:E40"/>
    <mergeCell ref="F38:G40"/>
    <mergeCell ref="H38:H40"/>
    <mergeCell ref="AF38:AF40"/>
    <mergeCell ref="AG38:AG40"/>
    <mergeCell ref="AM38:AM40"/>
    <mergeCell ref="OQ38:OQ40"/>
    <mergeCell ref="LZ38:LZ40"/>
    <mergeCell ref="MA38:MA40"/>
    <mergeCell ref="MG38:MG40"/>
    <mergeCell ref="MH38:MI40"/>
    <mergeCell ref="MJ38:MJ40"/>
    <mergeCell ref="NH38:NH40"/>
    <mergeCell ref="JT38:JT40"/>
    <mergeCell ref="KR38:KR40"/>
    <mergeCell ref="KS38:KS40"/>
    <mergeCell ref="KY38:KY40"/>
    <mergeCell ref="KZ38:LA40"/>
    <mergeCell ref="LB38:LB40"/>
    <mergeCell ref="IJ38:IK40"/>
    <mergeCell ref="IL38:IL40"/>
    <mergeCell ref="JJ38:JJ40"/>
    <mergeCell ref="JK38:JK40"/>
    <mergeCell ref="JQ38:JQ40"/>
    <mergeCell ref="JR38:JS40"/>
    <mergeCell ref="AN41:AO43"/>
    <mergeCell ref="AP41:AP43"/>
    <mergeCell ref="BN41:BN43"/>
    <mergeCell ref="BO41:BO43"/>
    <mergeCell ref="BU41:BU43"/>
    <mergeCell ref="BV41:BW43"/>
    <mergeCell ref="E41:E43"/>
    <mergeCell ref="F41:G43"/>
    <mergeCell ref="H41:H43"/>
    <mergeCell ref="AF41:AF43"/>
    <mergeCell ref="AG41:AG43"/>
    <mergeCell ref="AM41:AM43"/>
    <mergeCell ref="NI38:NI40"/>
    <mergeCell ref="NO38:NO40"/>
    <mergeCell ref="NP38:NQ40"/>
    <mergeCell ref="NR38:NR40"/>
    <mergeCell ref="OP38:OP40"/>
    <mergeCell ref="HA38:HA40"/>
    <mergeCell ref="HB38:HC40"/>
    <mergeCell ref="HD38:HD40"/>
    <mergeCell ref="IB38:IB40"/>
    <mergeCell ref="IC38:IC40"/>
    <mergeCell ref="II38:II40"/>
    <mergeCell ref="FM38:FM40"/>
    <mergeCell ref="FS38:FS40"/>
    <mergeCell ref="FT38:FU40"/>
    <mergeCell ref="FV38:FV40"/>
    <mergeCell ref="GT38:GT40"/>
    <mergeCell ref="GU38:GU40"/>
    <mergeCell ref="ED38:ED40"/>
    <mergeCell ref="EE38:EE40"/>
    <mergeCell ref="EK38:EK40"/>
    <mergeCell ref="HD41:HD43"/>
    <mergeCell ref="IB41:IB43"/>
    <mergeCell ref="IC41:IC43"/>
    <mergeCell ref="II41:II43"/>
    <mergeCell ref="FM41:FM43"/>
    <mergeCell ref="FS41:FS43"/>
    <mergeCell ref="FT41:FU43"/>
    <mergeCell ref="FV41:FV43"/>
    <mergeCell ref="GT41:GT43"/>
    <mergeCell ref="GU41:GU43"/>
    <mergeCell ref="ED41:ED43"/>
    <mergeCell ref="EE41:EE43"/>
    <mergeCell ref="EK41:EK43"/>
    <mergeCell ref="EL41:EM43"/>
    <mergeCell ref="EN41:EN43"/>
    <mergeCell ref="FL41:FL43"/>
    <mergeCell ref="BX41:BX43"/>
    <mergeCell ref="CV41:CV43"/>
    <mergeCell ref="CW41:CW43"/>
    <mergeCell ref="DC41:DC43"/>
    <mergeCell ref="DD41:DE43"/>
    <mergeCell ref="DF41:DF43"/>
    <mergeCell ref="E44:E46"/>
    <mergeCell ref="F44:G46"/>
    <mergeCell ref="H44:H46"/>
    <mergeCell ref="AF44:AF46"/>
    <mergeCell ref="AG44:AG46"/>
    <mergeCell ref="AM44:AM46"/>
    <mergeCell ref="NI41:NI43"/>
    <mergeCell ref="NO41:NO43"/>
    <mergeCell ref="NP41:NQ43"/>
    <mergeCell ref="NR41:NR43"/>
    <mergeCell ref="OP41:OP43"/>
    <mergeCell ref="OQ41:OQ43"/>
    <mergeCell ref="LZ41:LZ43"/>
    <mergeCell ref="MA41:MA43"/>
    <mergeCell ref="MG41:MG43"/>
    <mergeCell ref="MH41:MI43"/>
    <mergeCell ref="MJ41:MJ43"/>
    <mergeCell ref="NH41:NH43"/>
    <mergeCell ref="JT41:JT43"/>
    <mergeCell ref="KR41:KR43"/>
    <mergeCell ref="KS41:KS43"/>
    <mergeCell ref="KY41:KY43"/>
    <mergeCell ref="KZ41:LA43"/>
    <mergeCell ref="LB41:LB43"/>
    <mergeCell ref="IJ41:IK43"/>
    <mergeCell ref="IL41:IL43"/>
    <mergeCell ref="JJ41:JJ43"/>
    <mergeCell ref="JK41:JK43"/>
    <mergeCell ref="JQ41:JQ43"/>
    <mergeCell ref="JR41:JS43"/>
    <mergeCell ref="HA41:HA43"/>
    <mergeCell ref="HB41:HC43"/>
    <mergeCell ref="ED44:ED46"/>
    <mergeCell ref="EE44:EE46"/>
    <mergeCell ref="EK44:EK46"/>
    <mergeCell ref="EL44:EM46"/>
    <mergeCell ref="EN44:EN46"/>
    <mergeCell ref="FL44:FL46"/>
    <mergeCell ref="BX44:BX46"/>
    <mergeCell ref="CV44:CV46"/>
    <mergeCell ref="CW44:CW46"/>
    <mergeCell ref="DC44:DC46"/>
    <mergeCell ref="DD44:DE46"/>
    <mergeCell ref="DF44:DF46"/>
    <mergeCell ref="AN44:AO46"/>
    <mergeCell ref="AP44:AP46"/>
    <mergeCell ref="BN44:BN46"/>
    <mergeCell ref="BO44:BO46"/>
    <mergeCell ref="BU44:BU46"/>
    <mergeCell ref="BV44:BW46"/>
    <mergeCell ref="IJ44:IK46"/>
    <mergeCell ref="IL44:IL46"/>
    <mergeCell ref="JJ44:JJ46"/>
    <mergeCell ref="JK44:JK46"/>
    <mergeCell ref="JQ44:JQ46"/>
    <mergeCell ref="JR44:JS46"/>
    <mergeCell ref="HA44:HA46"/>
    <mergeCell ref="HB44:HC46"/>
    <mergeCell ref="HD44:HD46"/>
    <mergeCell ref="IB44:IB46"/>
    <mergeCell ref="IC44:IC46"/>
    <mergeCell ref="II44:II46"/>
    <mergeCell ref="FM44:FM46"/>
    <mergeCell ref="FS44:FS46"/>
    <mergeCell ref="FT44:FU46"/>
    <mergeCell ref="FV44:FV46"/>
    <mergeCell ref="GT44:GT46"/>
    <mergeCell ref="GU44:GU46"/>
    <mergeCell ref="NI44:NI46"/>
    <mergeCell ref="NO44:NO46"/>
    <mergeCell ref="NP44:NQ46"/>
    <mergeCell ref="NR44:NR46"/>
    <mergeCell ref="OP44:OP46"/>
    <mergeCell ref="OQ44:OQ46"/>
    <mergeCell ref="LZ44:LZ46"/>
    <mergeCell ref="MA44:MA46"/>
    <mergeCell ref="MG44:MG46"/>
    <mergeCell ref="MH44:MI46"/>
    <mergeCell ref="MJ44:MJ46"/>
    <mergeCell ref="NH44:NH46"/>
    <mergeCell ref="JT44:JT46"/>
    <mergeCell ref="KR44:KR46"/>
    <mergeCell ref="KS44:KS46"/>
    <mergeCell ref="KY44:KY46"/>
    <mergeCell ref="KZ44:LA46"/>
    <mergeCell ref="LB44:LB46"/>
    <mergeCell ref="EL47:EM49"/>
    <mergeCell ref="EN47:EN49"/>
    <mergeCell ref="FL47:FL49"/>
    <mergeCell ref="BX47:BX49"/>
    <mergeCell ref="CV47:CV49"/>
    <mergeCell ref="CW47:CW49"/>
    <mergeCell ref="DC47:DC49"/>
    <mergeCell ref="DD47:DE49"/>
    <mergeCell ref="DF47:DF49"/>
    <mergeCell ref="AN47:AO49"/>
    <mergeCell ref="AP47:AP49"/>
    <mergeCell ref="BN47:BN49"/>
    <mergeCell ref="BO47:BO49"/>
    <mergeCell ref="BU47:BU49"/>
    <mergeCell ref="BV47:BW49"/>
    <mergeCell ref="E47:E49"/>
    <mergeCell ref="F47:G49"/>
    <mergeCell ref="H47:H49"/>
    <mergeCell ref="AF47:AF49"/>
    <mergeCell ref="AG47:AG49"/>
    <mergeCell ref="AM47:AM49"/>
    <mergeCell ref="OQ47:OQ49"/>
    <mergeCell ref="LZ47:LZ49"/>
    <mergeCell ref="MA47:MA49"/>
    <mergeCell ref="MG47:MG49"/>
    <mergeCell ref="MH47:MI49"/>
    <mergeCell ref="MJ47:MJ49"/>
    <mergeCell ref="NH47:NH49"/>
    <mergeCell ref="JT47:JT49"/>
    <mergeCell ref="KR47:KR49"/>
    <mergeCell ref="KS47:KS49"/>
    <mergeCell ref="KY47:KY49"/>
    <mergeCell ref="KZ47:LA49"/>
    <mergeCell ref="LB47:LB49"/>
    <mergeCell ref="IJ47:IK49"/>
    <mergeCell ref="IL47:IL49"/>
    <mergeCell ref="JJ47:JJ49"/>
    <mergeCell ref="JK47:JK49"/>
    <mergeCell ref="JQ47:JQ49"/>
    <mergeCell ref="JR47:JS49"/>
    <mergeCell ref="AN50:AO52"/>
    <mergeCell ref="AP50:AP52"/>
    <mergeCell ref="BN50:BN52"/>
    <mergeCell ref="BO50:BO52"/>
    <mergeCell ref="BU50:BU52"/>
    <mergeCell ref="BV50:BW52"/>
    <mergeCell ref="E50:E52"/>
    <mergeCell ref="F50:G52"/>
    <mergeCell ref="H50:H52"/>
    <mergeCell ref="AF50:AF52"/>
    <mergeCell ref="AG50:AG52"/>
    <mergeCell ref="AM50:AM52"/>
    <mergeCell ref="NI47:NI49"/>
    <mergeCell ref="NO47:NO49"/>
    <mergeCell ref="NP47:NQ49"/>
    <mergeCell ref="NR47:NR49"/>
    <mergeCell ref="OP47:OP49"/>
    <mergeCell ref="HA47:HA49"/>
    <mergeCell ref="HB47:HC49"/>
    <mergeCell ref="HD47:HD49"/>
    <mergeCell ref="IB47:IB49"/>
    <mergeCell ref="IC47:IC49"/>
    <mergeCell ref="II47:II49"/>
    <mergeCell ref="FM47:FM49"/>
    <mergeCell ref="FS47:FS49"/>
    <mergeCell ref="FT47:FU49"/>
    <mergeCell ref="FV47:FV49"/>
    <mergeCell ref="GT47:GT49"/>
    <mergeCell ref="GU47:GU49"/>
    <mergeCell ref="ED47:ED49"/>
    <mergeCell ref="EE47:EE49"/>
    <mergeCell ref="EK47:EK49"/>
    <mergeCell ref="FS50:FS52"/>
    <mergeCell ref="FT50:FU52"/>
    <mergeCell ref="FV50:FV52"/>
    <mergeCell ref="GT50:GT52"/>
    <mergeCell ref="GU50:GU52"/>
    <mergeCell ref="ED50:ED52"/>
    <mergeCell ref="EE50:EE52"/>
    <mergeCell ref="EK50:EK52"/>
    <mergeCell ref="EL50:EM52"/>
    <mergeCell ref="EN50:EN52"/>
    <mergeCell ref="FL50:FL52"/>
    <mergeCell ref="BX50:BX52"/>
    <mergeCell ref="CV50:CV52"/>
    <mergeCell ref="CW50:CW52"/>
    <mergeCell ref="DC50:DC52"/>
    <mergeCell ref="DD50:DE52"/>
    <mergeCell ref="DF50:DF52"/>
    <mergeCell ref="AF62:AF64"/>
    <mergeCell ref="NI50:NI52"/>
    <mergeCell ref="NO50:NO52"/>
    <mergeCell ref="NP50:NQ52"/>
    <mergeCell ref="NR50:NR52"/>
    <mergeCell ref="OP50:OP52"/>
    <mergeCell ref="OQ50:OQ52"/>
    <mergeCell ref="LZ50:LZ52"/>
    <mergeCell ref="MA50:MA52"/>
    <mergeCell ref="MG50:MG52"/>
    <mergeCell ref="MH50:MI52"/>
    <mergeCell ref="MJ50:MJ52"/>
    <mergeCell ref="NH50:NH52"/>
    <mergeCell ref="JT50:JT52"/>
    <mergeCell ref="KR50:KR52"/>
    <mergeCell ref="KS50:KS52"/>
    <mergeCell ref="KY50:KY52"/>
    <mergeCell ref="KZ50:LA52"/>
    <mergeCell ref="LB50:LB52"/>
    <mergeCell ref="IJ50:IK52"/>
    <mergeCell ref="IL50:IL52"/>
    <mergeCell ref="JJ50:JJ52"/>
    <mergeCell ref="JK50:JK52"/>
    <mergeCell ref="JQ50:JQ52"/>
    <mergeCell ref="JR50:JS52"/>
    <mergeCell ref="HA50:HA52"/>
    <mergeCell ref="HB50:HC52"/>
    <mergeCell ref="HD50:HD52"/>
    <mergeCell ref="IB50:IB52"/>
    <mergeCell ref="IC50:IC52"/>
    <mergeCell ref="II50:II52"/>
    <mergeCell ref="FM50:FM52"/>
    <mergeCell ref="DD74:DE74"/>
    <mergeCell ref="DF62:DF64"/>
    <mergeCell ref="BX53:BX55"/>
    <mergeCell ref="BU53:BU55"/>
    <mergeCell ref="BV53:BW55"/>
    <mergeCell ref="AN56:AO58"/>
    <mergeCell ref="AP56:AP58"/>
    <mergeCell ref="E53:E55"/>
    <mergeCell ref="F53:G55"/>
    <mergeCell ref="H53:H55"/>
    <mergeCell ref="AF53:AF55"/>
    <mergeCell ref="OP62:OP64"/>
    <mergeCell ref="OQ62:OQ64"/>
    <mergeCell ref="LZ62:LZ64"/>
    <mergeCell ref="MA62:MA64"/>
    <mergeCell ref="MG62:MG64"/>
    <mergeCell ref="MH62:MI64"/>
    <mergeCell ref="KZ62:LA64"/>
    <mergeCell ref="LB62:LB64"/>
    <mergeCell ref="IJ62:IK64"/>
    <mergeCell ref="IL62:IL64"/>
    <mergeCell ref="JJ62:JJ64"/>
    <mergeCell ref="JK62:JK64"/>
    <mergeCell ref="II62:II64"/>
    <mergeCell ref="FS62:FS64"/>
    <mergeCell ref="FT62:FU64"/>
    <mergeCell ref="FV62:FV64"/>
    <mergeCell ref="GT62:GT64"/>
    <mergeCell ref="EL53:EM55"/>
    <mergeCell ref="EN53:EN55"/>
    <mergeCell ref="FL53:FL55"/>
    <mergeCell ref="EK56:EK58"/>
    <mergeCell ref="AN53:AO55"/>
    <mergeCell ref="AP53:AP55"/>
    <mergeCell ref="BN53:BN55"/>
    <mergeCell ref="BO53:BO55"/>
    <mergeCell ref="OP53:OP55"/>
    <mergeCell ref="OQ53:OQ55"/>
    <mergeCell ref="NI56:NI58"/>
    <mergeCell ref="NO56:NO58"/>
    <mergeCell ref="LZ53:LZ55"/>
    <mergeCell ref="MA53:MA55"/>
    <mergeCell ref="MG53:MG55"/>
    <mergeCell ref="MH53:MI55"/>
    <mergeCell ref="KZ53:LA55"/>
    <mergeCell ref="LB53:LB55"/>
    <mergeCell ref="LB56:LB58"/>
    <mergeCell ref="IJ53:IK55"/>
    <mergeCell ref="IL53:IL55"/>
    <mergeCell ref="JJ53:JJ55"/>
    <mergeCell ref="JK53:JK55"/>
    <mergeCell ref="IC53:IC55"/>
    <mergeCell ref="II53:II55"/>
    <mergeCell ref="IB56:IB58"/>
    <mergeCell ref="IC56:IC58"/>
    <mergeCell ref="FM53:FM55"/>
    <mergeCell ref="FS53:FS55"/>
    <mergeCell ref="FT53:FU55"/>
    <mergeCell ref="FV53:FV55"/>
    <mergeCell ref="EE53:EE55"/>
    <mergeCell ref="EK53:EK55"/>
    <mergeCell ref="HB56:HC58"/>
    <mergeCell ref="HD56:HD58"/>
    <mergeCell ref="EL56:EM58"/>
    <mergeCell ref="E56:E58"/>
    <mergeCell ref="F56:G58"/>
    <mergeCell ref="H56:H58"/>
    <mergeCell ref="AF56:AF58"/>
    <mergeCell ref="AG56:AG58"/>
    <mergeCell ref="AM56:AM58"/>
    <mergeCell ref="MJ53:MJ55"/>
    <mergeCell ref="NH53:NH55"/>
    <mergeCell ref="NI53:NI55"/>
    <mergeCell ref="NO53:NO55"/>
    <mergeCell ref="NP53:NQ55"/>
    <mergeCell ref="NR53:NR55"/>
    <mergeCell ref="JQ53:JQ55"/>
    <mergeCell ref="JR53:JS55"/>
    <mergeCell ref="JT53:JT55"/>
    <mergeCell ref="KR53:KR55"/>
    <mergeCell ref="KS53:KS55"/>
    <mergeCell ref="KY53:KY55"/>
    <mergeCell ref="GT53:GT55"/>
    <mergeCell ref="GU53:GU55"/>
    <mergeCell ref="HA53:HA55"/>
    <mergeCell ref="HB53:HC55"/>
    <mergeCell ref="HD53:HD55"/>
    <mergeCell ref="IB53:IB55"/>
    <mergeCell ref="CV53:CV55"/>
    <mergeCell ref="CW53:CW55"/>
    <mergeCell ref="DC53:DC55"/>
    <mergeCell ref="DD53:DE55"/>
    <mergeCell ref="DF53:DF55"/>
    <mergeCell ref="ED53:ED55"/>
    <mergeCell ref="AG53:AG55"/>
    <mergeCell ref="AM53:AM55"/>
    <mergeCell ref="EN56:EN58"/>
    <mergeCell ref="FL56:FL58"/>
    <mergeCell ref="FM56:FM58"/>
    <mergeCell ref="FS56:FS58"/>
    <mergeCell ref="FT56:FU58"/>
    <mergeCell ref="CW56:CW58"/>
    <mergeCell ref="DC56:DC58"/>
    <mergeCell ref="DD56:DE58"/>
    <mergeCell ref="DF56:DF58"/>
    <mergeCell ref="ED56:ED58"/>
    <mergeCell ref="EE56:EE58"/>
    <mergeCell ref="BN56:BN58"/>
    <mergeCell ref="BO56:BO58"/>
    <mergeCell ref="BU56:BU58"/>
    <mergeCell ref="BV56:BW58"/>
    <mergeCell ref="BX56:BX58"/>
    <mergeCell ref="CV56:CV58"/>
    <mergeCell ref="NP56:NQ58"/>
    <mergeCell ref="NR56:NR58"/>
    <mergeCell ref="OP56:OP58"/>
    <mergeCell ref="OQ56:OQ58"/>
    <mergeCell ref="E59:E61"/>
    <mergeCell ref="F59:G61"/>
    <mergeCell ref="H59:H61"/>
    <mergeCell ref="AF59:AF61"/>
    <mergeCell ref="AG59:AG61"/>
    <mergeCell ref="AM59:AM61"/>
    <mergeCell ref="LZ56:LZ58"/>
    <mergeCell ref="MA56:MA58"/>
    <mergeCell ref="MG56:MG58"/>
    <mergeCell ref="MH56:MI58"/>
    <mergeCell ref="MJ56:MJ58"/>
    <mergeCell ref="NH56:NH58"/>
    <mergeCell ref="JR56:JS58"/>
    <mergeCell ref="JT56:JT58"/>
    <mergeCell ref="KR56:KR58"/>
    <mergeCell ref="KS56:KS58"/>
    <mergeCell ref="KY56:KY58"/>
    <mergeCell ref="KZ56:LA58"/>
    <mergeCell ref="II56:II58"/>
    <mergeCell ref="IJ56:IK58"/>
    <mergeCell ref="IL56:IL58"/>
    <mergeCell ref="JJ56:JJ58"/>
    <mergeCell ref="JK56:JK58"/>
    <mergeCell ref="JQ56:JQ58"/>
    <mergeCell ref="FV56:FV58"/>
    <mergeCell ref="GT56:GT58"/>
    <mergeCell ref="GU56:GU58"/>
    <mergeCell ref="HA56:HA58"/>
    <mergeCell ref="ED59:ED61"/>
    <mergeCell ref="EE59:EE61"/>
    <mergeCell ref="EK59:EK61"/>
    <mergeCell ref="EL59:EM61"/>
    <mergeCell ref="EN59:EN61"/>
    <mergeCell ref="FL59:FL61"/>
    <mergeCell ref="BX59:BX61"/>
    <mergeCell ref="CV59:CV61"/>
    <mergeCell ref="CW59:CW61"/>
    <mergeCell ref="DC59:DC61"/>
    <mergeCell ref="DD59:DE61"/>
    <mergeCell ref="DF59:DF61"/>
    <mergeCell ref="AN59:AO61"/>
    <mergeCell ref="AP59:AP61"/>
    <mergeCell ref="BN59:BN61"/>
    <mergeCell ref="BO59:BO61"/>
    <mergeCell ref="BU59:BU61"/>
    <mergeCell ref="BV59:BW61"/>
    <mergeCell ref="IJ59:IK61"/>
    <mergeCell ref="IL59:IL61"/>
    <mergeCell ref="JJ59:JJ61"/>
    <mergeCell ref="JK59:JK61"/>
    <mergeCell ref="JQ59:JQ61"/>
    <mergeCell ref="JR59:JS61"/>
    <mergeCell ref="HA59:HA61"/>
    <mergeCell ref="HB59:HC61"/>
    <mergeCell ref="HD59:HD61"/>
    <mergeCell ref="IB59:IB61"/>
    <mergeCell ref="IC59:IC61"/>
    <mergeCell ref="II59:II61"/>
    <mergeCell ref="FM59:FM61"/>
    <mergeCell ref="FS59:FS61"/>
    <mergeCell ref="FT59:FU61"/>
    <mergeCell ref="FV59:FV61"/>
    <mergeCell ref="GT59:GT61"/>
    <mergeCell ref="GU59:GU61"/>
    <mergeCell ref="NI59:NI61"/>
    <mergeCell ref="NO59:NO61"/>
    <mergeCell ref="NP59:NQ61"/>
    <mergeCell ref="NR59:NR61"/>
    <mergeCell ref="OP59:OP61"/>
    <mergeCell ref="OQ59:OQ61"/>
    <mergeCell ref="LZ59:LZ61"/>
    <mergeCell ref="MA59:MA61"/>
    <mergeCell ref="MG59:MG61"/>
    <mergeCell ref="MH59:MI61"/>
    <mergeCell ref="MJ59:MJ61"/>
    <mergeCell ref="NH59:NH61"/>
    <mergeCell ref="JT59:JT61"/>
    <mergeCell ref="KR59:KR61"/>
    <mergeCell ref="KS59:KS61"/>
    <mergeCell ref="KY59:KY61"/>
    <mergeCell ref="KZ59:LA61"/>
    <mergeCell ref="LB59:LB61"/>
    <mergeCell ref="NR62:NR64"/>
    <mergeCell ref="JQ62:JQ64"/>
    <mergeCell ref="JR62:JS64"/>
    <mergeCell ref="JT62:JT64"/>
    <mergeCell ref="KR62:KR64"/>
    <mergeCell ref="KS62:KS64"/>
    <mergeCell ref="KY62:KY64"/>
    <mergeCell ref="GU62:GU64"/>
    <mergeCell ref="HA62:HA64"/>
    <mergeCell ref="HB62:HC64"/>
    <mergeCell ref="HD62:HD64"/>
    <mergeCell ref="IB62:IB64"/>
    <mergeCell ref="IC62:IC64"/>
    <mergeCell ref="DD62:DE64"/>
    <mergeCell ref="EK62:EK64"/>
    <mergeCell ref="EL62:EM64"/>
    <mergeCell ref="EN62:EN64"/>
    <mergeCell ref="FL62:FL64"/>
    <mergeCell ref="FM62:FM64"/>
    <mergeCell ref="ED62:ED64"/>
    <mergeCell ref="EE62:EE64"/>
    <mergeCell ref="AN65:AO67"/>
    <mergeCell ref="AP65:AP67"/>
    <mergeCell ref="BN65:BN67"/>
    <mergeCell ref="BO65:BO67"/>
    <mergeCell ref="BU65:BU67"/>
    <mergeCell ref="BV65:BW67"/>
    <mergeCell ref="E65:E67"/>
    <mergeCell ref="F65:G67"/>
    <mergeCell ref="H65:H67"/>
    <mergeCell ref="AF65:AF67"/>
    <mergeCell ref="AG65:AG67"/>
    <mergeCell ref="AM65:AM67"/>
    <mergeCell ref="MJ62:MJ64"/>
    <mergeCell ref="NH62:NH64"/>
    <mergeCell ref="NI62:NI64"/>
    <mergeCell ref="NO62:NO64"/>
    <mergeCell ref="NP62:NQ64"/>
    <mergeCell ref="AG62:AG64"/>
    <mergeCell ref="AM62:AM64"/>
    <mergeCell ref="AN62:AO64"/>
    <mergeCell ref="AP62:AP64"/>
    <mergeCell ref="BN62:BN64"/>
    <mergeCell ref="BO62:BO64"/>
    <mergeCell ref="DC62:DC64"/>
    <mergeCell ref="BX62:BX64"/>
    <mergeCell ref="CV62:CV64"/>
    <mergeCell ref="CW62:CW64"/>
    <mergeCell ref="BU62:BU64"/>
    <mergeCell ref="BV62:BW64"/>
    <mergeCell ref="E62:E64"/>
    <mergeCell ref="F62:G64"/>
    <mergeCell ref="H62:H64"/>
    <mergeCell ref="HD65:HD67"/>
    <mergeCell ref="IB65:IB67"/>
    <mergeCell ref="IC65:IC67"/>
    <mergeCell ref="II65:II67"/>
    <mergeCell ref="FM65:FM67"/>
    <mergeCell ref="FS65:FS67"/>
    <mergeCell ref="FT65:FU67"/>
    <mergeCell ref="FV65:FV67"/>
    <mergeCell ref="GT65:GT67"/>
    <mergeCell ref="GU65:GU67"/>
    <mergeCell ref="ED65:ED67"/>
    <mergeCell ref="EE65:EE67"/>
    <mergeCell ref="EK65:EK67"/>
    <mergeCell ref="EL65:EM67"/>
    <mergeCell ref="EN65:EN67"/>
    <mergeCell ref="FL65:FL67"/>
    <mergeCell ref="BX65:BX67"/>
    <mergeCell ref="CV65:CV67"/>
    <mergeCell ref="CW65:CW67"/>
    <mergeCell ref="DC65:DC67"/>
    <mergeCell ref="DD65:DE67"/>
    <mergeCell ref="DF65:DF67"/>
    <mergeCell ref="E68:E70"/>
    <mergeCell ref="F68:G70"/>
    <mergeCell ref="H68:H70"/>
    <mergeCell ref="AF68:AF70"/>
    <mergeCell ref="AG68:AG70"/>
    <mergeCell ref="AM68:AM70"/>
    <mergeCell ref="NI65:NI67"/>
    <mergeCell ref="NO65:NO67"/>
    <mergeCell ref="NP65:NQ67"/>
    <mergeCell ref="NR65:NR67"/>
    <mergeCell ref="OP65:OP67"/>
    <mergeCell ref="OQ65:OQ67"/>
    <mergeCell ref="LZ65:LZ67"/>
    <mergeCell ref="MA65:MA67"/>
    <mergeCell ref="MG65:MG67"/>
    <mergeCell ref="MH65:MI67"/>
    <mergeCell ref="MJ65:MJ67"/>
    <mergeCell ref="NH65:NH67"/>
    <mergeCell ref="JT65:JT67"/>
    <mergeCell ref="KR65:KR67"/>
    <mergeCell ref="KS65:KS67"/>
    <mergeCell ref="KY65:KY67"/>
    <mergeCell ref="KZ65:LA67"/>
    <mergeCell ref="LB65:LB67"/>
    <mergeCell ref="IJ65:IK67"/>
    <mergeCell ref="IL65:IL67"/>
    <mergeCell ref="JJ65:JJ67"/>
    <mergeCell ref="JK65:JK67"/>
    <mergeCell ref="JQ65:JQ67"/>
    <mergeCell ref="JR65:JS67"/>
    <mergeCell ref="HA65:HA67"/>
    <mergeCell ref="HB65:HC67"/>
    <mergeCell ref="ED68:ED70"/>
    <mergeCell ref="EE68:EE70"/>
    <mergeCell ref="EK68:EK70"/>
    <mergeCell ref="EL68:EM70"/>
    <mergeCell ref="EN68:EN70"/>
    <mergeCell ref="FL68:FL70"/>
    <mergeCell ref="BX68:BX70"/>
    <mergeCell ref="CV68:CV70"/>
    <mergeCell ref="CW68:CW70"/>
    <mergeCell ref="DC68:DC70"/>
    <mergeCell ref="DD68:DE70"/>
    <mergeCell ref="DF68:DF70"/>
    <mergeCell ref="AN68:AO70"/>
    <mergeCell ref="AP68:AP70"/>
    <mergeCell ref="BN68:BN70"/>
    <mergeCell ref="BO68:BO70"/>
    <mergeCell ref="BU68:BU70"/>
    <mergeCell ref="BV68:BW70"/>
    <mergeCell ref="IJ68:IK70"/>
    <mergeCell ref="IL68:IL70"/>
    <mergeCell ref="JJ68:JJ70"/>
    <mergeCell ref="JK68:JK70"/>
    <mergeCell ref="JQ68:JQ70"/>
    <mergeCell ref="JR68:JS70"/>
    <mergeCell ref="HA68:HA70"/>
    <mergeCell ref="HB68:HC70"/>
    <mergeCell ref="HD68:HD70"/>
    <mergeCell ref="IB68:IB70"/>
    <mergeCell ref="IC68:IC70"/>
    <mergeCell ref="II68:II70"/>
    <mergeCell ref="FM68:FM70"/>
    <mergeCell ref="FS68:FS70"/>
    <mergeCell ref="FT68:FU70"/>
    <mergeCell ref="FV68:FV70"/>
    <mergeCell ref="GT68:GT70"/>
    <mergeCell ref="GU68:GU70"/>
    <mergeCell ref="NI68:NI70"/>
    <mergeCell ref="NO68:NO70"/>
    <mergeCell ref="NP68:NQ70"/>
    <mergeCell ref="NR68:NR70"/>
    <mergeCell ref="OP68:OP70"/>
    <mergeCell ref="OQ68:OQ70"/>
    <mergeCell ref="LZ68:LZ70"/>
    <mergeCell ref="MA68:MA70"/>
    <mergeCell ref="MG68:MG70"/>
    <mergeCell ref="MH68:MI70"/>
    <mergeCell ref="MJ68:MJ70"/>
    <mergeCell ref="NH68:NH70"/>
    <mergeCell ref="JT68:JT70"/>
    <mergeCell ref="KR68:KR70"/>
    <mergeCell ref="KS68:KS70"/>
    <mergeCell ref="KY68:KY70"/>
    <mergeCell ref="KZ68:LA70"/>
    <mergeCell ref="LB68:LB70"/>
  </mergeCells>
  <pageMargins left="0.31496062992125984" right="0.11811023622047245" top="0.35433070866141736" bottom="0.35433070866141736" header="0.31496062992125984" footer="0.31496062992125984"/>
  <pageSetup paperSize="9" scale="77" fitToHeight="12" orientation="landscape" horizontalDpi="1200" verticalDpi="1200" r:id="rId1"/>
  <rowBreaks count="13" manualBreakCount="13">
    <brk id="1" min="38" max="65" man="1"/>
    <brk id="1" min="72" max="99" man="1"/>
    <brk id="1" min="106" max="133" man="1"/>
    <brk id="1" min="140" max="167" man="1"/>
    <brk id="1" min="174" max="201" man="1"/>
    <brk id="1" min="208" max="235" man="1"/>
    <brk id="1" min="242" max="269" man="1"/>
    <brk id="1" min="276" max="303" man="1"/>
    <brk id="1" min="310" max="337" man="1"/>
    <brk id="1" min="344" max="371" man="1"/>
    <brk id="1" min="378" max="405" man="1"/>
    <brk id="31" min="4" max="406" man="1"/>
    <brk id="52" min="4" max="406" man="1"/>
  </rowBreaks>
  <colBreaks count="11" manualBreakCount="11">
    <brk id="33" min="1" max="72" man="1"/>
    <brk id="67" min="1" max="72" man="1"/>
    <brk id="101" min="1" max="72" man="1"/>
    <brk id="139" min="1" max="75" man="1"/>
    <brk id="169" min="1" max="72" man="1"/>
    <brk id="204" min="1" max="72" man="1"/>
    <brk id="238" min="1" max="72" man="1"/>
    <brk id="272" min="1" max="72" man="1"/>
    <brk id="306" min="1" max="72" man="1"/>
    <brk id="340" min="1" max="72" man="1"/>
    <brk id="374" min="1" max="72" man="1"/>
  </colBreaks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451D-3614-46EB-A809-9538D21A44A8}">
  <dimension ref="A1:O21"/>
  <sheetViews>
    <sheetView workbookViewId="0">
      <selection activeCell="B15" activeCellId="4" sqref="B3:B9 B12 B13 B14 B15"/>
    </sheetView>
  </sheetViews>
  <sheetFormatPr defaultRowHeight="15" x14ac:dyDescent="0.25"/>
  <cols>
    <col min="1" max="1" width="37.28515625" customWidth="1"/>
    <col min="2" max="2" width="10.85546875" customWidth="1"/>
    <col min="3" max="3" width="24.28515625" customWidth="1"/>
    <col min="6" max="6" width="27.85546875" bestFit="1" customWidth="1"/>
  </cols>
  <sheetData>
    <row r="1" spans="1:15" ht="18.75" x14ac:dyDescent="0.3">
      <c r="A1" s="79" t="s">
        <v>70</v>
      </c>
    </row>
    <row r="2" spans="1:15" x14ac:dyDescent="0.25">
      <c r="B2" t="s">
        <v>15</v>
      </c>
      <c r="C2" t="s">
        <v>16</v>
      </c>
      <c r="D2" t="s">
        <v>17</v>
      </c>
      <c r="J2" t="s">
        <v>57</v>
      </c>
      <c r="N2" t="s">
        <v>10</v>
      </c>
      <c r="O2" t="s">
        <v>11</v>
      </c>
    </row>
    <row r="3" spans="1:15" x14ac:dyDescent="0.25">
      <c r="A3" t="str">
        <f>B3&amp;" "&amp;C3&amp;" "&amp;D3</f>
        <v>Class 1 Official 12yrs &amp; Under 60cm</v>
      </c>
      <c r="B3" t="s">
        <v>18</v>
      </c>
      <c r="C3" t="s">
        <v>35</v>
      </c>
      <c r="D3" t="s">
        <v>19</v>
      </c>
      <c r="E3">
        <f>RIGHT(B3,2)*1</f>
        <v>1</v>
      </c>
      <c r="F3" t="str">
        <f>C3&amp;" "&amp;D3</f>
        <v>Official 12yrs &amp; Under 60cm</v>
      </c>
      <c r="I3" t="s">
        <v>60</v>
      </c>
      <c r="J3" t="s">
        <v>60</v>
      </c>
      <c r="N3" t="s">
        <v>45</v>
      </c>
      <c r="O3">
        <v>10</v>
      </c>
    </row>
    <row r="4" spans="1:15" x14ac:dyDescent="0.25">
      <c r="A4" t="str">
        <f t="shared" ref="A4:A15" si="0">B4&amp;" "&amp;C4&amp;" "&amp;D4</f>
        <v>Class 2 Official 12yrs &amp; Under 70cm</v>
      </c>
      <c r="B4" t="s">
        <v>20</v>
      </c>
      <c r="C4" t="s">
        <v>35</v>
      </c>
      <c r="D4" t="s">
        <v>28</v>
      </c>
      <c r="E4">
        <f t="shared" ref="E4:E15" si="1">RIGHT(B4,2)*1</f>
        <v>2</v>
      </c>
      <c r="F4" t="str">
        <f t="shared" ref="F4:F15" si="2">C4&amp;" "&amp;D4</f>
        <v>Official 12yrs &amp; Under 70cm</v>
      </c>
      <c r="I4" t="s">
        <v>58</v>
      </c>
      <c r="J4" t="s">
        <v>58</v>
      </c>
      <c r="N4" t="s">
        <v>46</v>
      </c>
      <c r="O4">
        <v>9</v>
      </c>
    </row>
    <row r="5" spans="1:15" x14ac:dyDescent="0.25">
      <c r="A5" t="str">
        <f t="shared" si="0"/>
        <v>Class 3 Official 12yrs &amp; Under 80cm</v>
      </c>
      <c r="B5" t="s">
        <v>21</v>
      </c>
      <c r="C5" t="s">
        <v>35</v>
      </c>
      <c r="D5" t="s">
        <v>29</v>
      </c>
      <c r="E5">
        <f t="shared" si="1"/>
        <v>3</v>
      </c>
      <c r="F5" t="str">
        <f t="shared" si="2"/>
        <v>Official 12yrs &amp; Under 80cm</v>
      </c>
      <c r="I5" t="s">
        <v>62</v>
      </c>
      <c r="J5" t="s">
        <v>59</v>
      </c>
      <c r="N5" t="s">
        <v>47</v>
      </c>
      <c r="O5">
        <v>8</v>
      </c>
    </row>
    <row r="6" spans="1:15" x14ac:dyDescent="0.25">
      <c r="A6" t="str">
        <f t="shared" si="0"/>
        <v>Class 4 Official 13 - 26 yrs 70cm</v>
      </c>
      <c r="B6" t="s">
        <v>22</v>
      </c>
      <c r="C6" t="s">
        <v>36</v>
      </c>
      <c r="D6" t="s">
        <v>28</v>
      </c>
      <c r="E6">
        <f t="shared" si="1"/>
        <v>4</v>
      </c>
      <c r="F6" t="str">
        <f t="shared" si="2"/>
        <v>Official 13 - 26 yrs 70cm</v>
      </c>
      <c r="N6" t="s">
        <v>48</v>
      </c>
      <c r="O6">
        <v>7</v>
      </c>
    </row>
    <row r="7" spans="1:15" x14ac:dyDescent="0.25">
      <c r="A7" t="str">
        <f t="shared" si="0"/>
        <v>Class 5 Official 13 - 26 yrs 80cm</v>
      </c>
      <c r="B7" t="s">
        <v>23</v>
      </c>
      <c r="C7" t="s">
        <v>36</v>
      </c>
      <c r="D7" t="s">
        <v>29</v>
      </c>
      <c r="E7">
        <f t="shared" si="1"/>
        <v>5</v>
      </c>
      <c r="F7" t="str">
        <f t="shared" si="2"/>
        <v>Official 13 - 26 yrs 80cm</v>
      </c>
      <c r="N7" t="s">
        <v>49</v>
      </c>
      <c r="O7">
        <v>6</v>
      </c>
    </row>
    <row r="8" spans="1:15" x14ac:dyDescent="0.25">
      <c r="A8" t="str">
        <f t="shared" si="0"/>
        <v>Class 6 Official 13 - 26 yrs 90cm</v>
      </c>
      <c r="B8" t="s">
        <v>158</v>
      </c>
      <c r="C8" t="s">
        <v>36</v>
      </c>
      <c r="D8" t="s">
        <v>30</v>
      </c>
      <c r="E8">
        <f t="shared" si="1"/>
        <v>6</v>
      </c>
      <c r="F8" t="str">
        <f t="shared" si="2"/>
        <v>Official 13 - 26 yrs 90cm</v>
      </c>
      <c r="N8" t="s">
        <v>50</v>
      </c>
      <c r="O8">
        <v>5</v>
      </c>
    </row>
    <row r="9" spans="1:15" x14ac:dyDescent="0.25">
      <c r="A9" t="str">
        <f t="shared" si="0"/>
        <v>Class 7 Official 13 - 26 yrs 100cm</v>
      </c>
      <c r="B9" t="s">
        <v>24</v>
      </c>
      <c r="C9" t="s">
        <v>36</v>
      </c>
      <c r="D9" t="s">
        <v>31</v>
      </c>
      <c r="E9">
        <f t="shared" si="1"/>
        <v>7</v>
      </c>
      <c r="F9" t="str">
        <f t="shared" si="2"/>
        <v>Official 13 - 26 yrs 100cm</v>
      </c>
      <c r="N9" t="s">
        <v>161</v>
      </c>
      <c r="O9">
        <v>4</v>
      </c>
    </row>
    <row r="10" spans="1:15" x14ac:dyDescent="0.25">
      <c r="A10" t="str">
        <f t="shared" si="0"/>
        <v>Class 8 Official 13 - 26 yrs 110cm</v>
      </c>
      <c r="B10" t="s">
        <v>25</v>
      </c>
      <c r="C10" t="s">
        <v>36</v>
      </c>
      <c r="D10" t="s">
        <v>32</v>
      </c>
      <c r="E10">
        <f t="shared" si="1"/>
        <v>8</v>
      </c>
      <c r="F10" t="str">
        <f t="shared" si="2"/>
        <v>Official 13 - 26 yrs 110cm</v>
      </c>
      <c r="N10" t="s">
        <v>162</v>
      </c>
      <c r="O10">
        <v>3</v>
      </c>
    </row>
    <row r="11" spans="1:15" x14ac:dyDescent="0.25">
      <c r="A11" t="str">
        <f t="shared" si="0"/>
        <v>Class 9 Official 13 - 26 yrs 120cm</v>
      </c>
      <c r="B11" t="s">
        <v>26</v>
      </c>
      <c r="C11" t="s">
        <v>36</v>
      </c>
      <c r="D11" t="s">
        <v>33</v>
      </c>
      <c r="E11">
        <f t="shared" si="1"/>
        <v>9</v>
      </c>
      <c r="F11" t="str">
        <f t="shared" si="2"/>
        <v>Official 13 - 26 yrs 120cm</v>
      </c>
      <c r="N11" t="s">
        <v>163</v>
      </c>
      <c r="O11">
        <v>2</v>
      </c>
    </row>
    <row r="12" spans="1:15" x14ac:dyDescent="0.25">
      <c r="A12" t="str">
        <f t="shared" si="0"/>
        <v>Class 10 Unofficial 10yrs &amp; Under 30cm</v>
      </c>
      <c r="B12" t="s">
        <v>27</v>
      </c>
      <c r="C12" t="s">
        <v>170</v>
      </c>
      <c r="D12" t="s">
        <v>34</v>
      </c>
      <c r="E12">
        <f t="shared" si="1"/>
        <v>10</v>
      </c>
      <c r="F12" t="str">
        <f t="shared" si="2"/>
        <v>Unofficial 10yrs &amp; Under 30cm</v>
      </c>
      <c r="N12" t="s">
        <v>164</v>
      </c>
      <c r="O12">
        <v>1</v>
      </c>
    </row>
    <row r="13" spans="1:15" x14ac:dyDescent="0.25">
      <c r="A13" t="str">
        <f t="shared" si="0"/>
        <v>Class 11 Unofficial 12yrs &amp; Under 50cm</v>
      </c>
      <c r="B13" t="s">
        <v>38</v>
      </c>
      <c r="C13" t="s">
        <v>37</v>
      </c>
      <c r="D13" t="s">
        <v>40</v>
      </c>
      <c r="E13">
        <f t="shared" si="1"/>
        <v>11</v>
      </c>
      <c r="F13" t="str">
        <f t="shared" si="2"/>
        <v>Unofficial 12yrs &amp; Under 50cm</v>
      </c>
      <c r="N13" t="s">
        <v>51</v>
      </c>
      <c r="O13">
        <f>SUM(O3:O4)/2</f>
        <v>9.5</v>
      </c>
    </row>
    <row r="14" spans="1:15" x14ac:dyDescent="0.25">
      <c r="A14" t="str">
        <f t="shared" si="0"/>
        <v>Class 12 Unofficial 13 - 26 yrs 60cm</v>
      </c>
      <c r="B14" t="s">
        <v>39</v>
      </c>
      <c r="C14" t="s">
        <v>41</v>
      </c>
      <c r="D14" t="s">
        <v>19</v>
      </c>
      <c r="E14">
        <f t="shared" si="1"/>
        <v>12</v>
      </c>
      <c r="F14" t="str">
        <f t="shared" si="2"/>
        <v>Unofficial 13 - 26 yrs 60cm</v>
      </c>
      <c r="N14" t="s">
        <v>52</v>
      </c>
      <c r="O14">
        <f>SUM(O4:O5)/2</f>
        <v>8.5</v>
      </c>
    </row>
    <row r="15" spans="1:15" x14ac:dyDescent="0.25">
      <c r="A15" t="str">
        <f t="shared" si="0"/>
        <v xml:space="preserve">Class 13 Seniors </v>
      </c>
      <c r="B15" t="s">
        <v>42</v>
      </c>
      <c r="C15" t="s">
        <v>43</v>
      </c>
      <c r="E15">
        <f t="shared" si="1"/>
        <v>13</v>
      </c>
      <c r="F15" t="str">
        <f t="shared" si="2"/>
        <v xml:space="preserve">Seniors </v>
      </c>
      <c r="N15" t="s">
        <v>53</v>
      </c>
      <c r="O15">
        <f>SUM(O5:O6)/2</f>
        <v>7.5</v>
      </c>
    </row>
    <row r="16" spans="1:15" x14ac:dyDescent="0.25">
      <c r="N16" t="s">
        <v>54</v>
      </c>
      <c r="O16">
        <f>SUM(O6:O7)/2</f>
        <v>6.5</v>
      </c>
    </row>
    <row r="17" spans="14:15" x14ac:dyDescent="0.25">
      <c r="N17" t="s">
        <v>55</v>
      </c>
      <c r="O17">
        <f>SUM(O7:O8)/2</f>
        <v>5.5</v>
      </c>
    </row>
    <row r="18" spans="14:15" x14ac:dyDescent="0.25">
      <c r="N18" t="s">
        <v>165</v>
      </c>
      <c r="O18">
        <f t="shared" ref="O18:O21" si="3">SUM(O8:O9)/2</f>
        <v>4.5</v>
      </c>
    </row>
    <row r="19" spans="14:15" x14ac:dyDescent="0.25">
      <c r="N19" t="s">
        <v>166</v>
      </c>
      <c r="O19">
        <f t="shared" si="3"/>
        <v>3.5</v>
      </c>
    </row>
    <row r="20" spans="14:15" x14ac:dyDescent="0.25">
      <c r="N20" t="s">
        <v>167</v>
      </c>
      <c r="O20">
        <f t="shared" si="3"/>
        <v>2.5</v>
      </c>
    </row>
    <row r="21" spans="14:15" x14ac:dyDescent="0.25">
      <c r="N21" t="s">
        <v>168</v>
      </c>
      <c r="O21">
        <f t="shared" si="3"/>
        <v>1.5</v>
      </c>
    </row>
  </sheetData>
  <phoneticPr fontId="5" type="noConversion"/>
  <pageMargins left="0.7" right="0.7" top="0.75" bottom="0.75" header="0.3" footer="0.3"/>
  <customProperties>
    <customPr name="EpmWorksheetKeyString_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D26CF-8750-4261-B69E-C0793155FC86}">
  <dimension ref="B2:I4"/>
  <sheetViews>
    <sheetView showGridLines="0" workbookViewId="0">
      <selection activeCell="I5" sqref="I5"/>
    </sheetView>
  </sheetViews>
  <sheetFormatPr defaultRowHeight="15" x14ac:dyDescent="0.25"/>
  <cols>
    <col min="1" max="1" width="10.7109375" customWidth="1"/>
    <col min="2" max="2" width="14.42578125" bestFit="1" customWidth="1"/>
    <col min="3" max="3" width="5.7109375" customWidth="1"/>
    <col min="4" max="4" width="6.28515625" customWidth="1"/>
    <col min="5" max="5" width="16" bestFit="1" customWidth="1"/>
    <col min="6" max="6" width="14.42578125" bestFit="1" customWidth="1"/>
    <col min="7" max="7" width="9.5703125" bestFit="1" customWidth="1"/>
  </cols>
  <sheetData>
    <row r="2" spans="2:9" ht="15.75" thickBot="1" x14ac:dyDescent="0.3"/>
    <row r="3" spans="2:9" ht="15.75" thickBot="1" x14ac:dyDescent="0.3">
      <c r="B3" s="140" t="s">
        <v>15</v>
      </c>
      <c r="C3" s="34" t="s">
        <v>88</v>
      </c>
      <c r="D3" s="34" t="s">
        <v>5</v>
      </c>
      <c r="E3" s="34" t="s">
        <v>6</v>
      </c>
      <c r="F3" s="34" t="s">
        <v>7</v>
      </c>
      <c r="G3" s="34" t="s">
        <v>8</v>
      </c>
    </row>
    <row r="4" spans="2:9" x14ac:dyDescent="0.25">
      <c r="B4" s="151">
        <v>12</v>
      </c>
      <c r="C4" s="14"/>
      <c r="D4" s="20">
        <v>21</v>
      </c>
      <c r="E4" s="14" t="s">
        <v>286</v>
      </c>
      <c r="F4" s="14" t="s">
        <v>287</v>
      </c>
      <c r="G4" s="14" t="s">
        <v>176</v>
      </c>
      <c r="I4" t="s">
        <v>330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46A0E-5CEB-4FA8-AE00-6D4068A8635A}">
  <dimension ref="A1:H77"/>
  <sheetViews>
    <sheetView workbookViewId="0">
      <selection activeCell="A8" sqref="A8"/>
    </sheetView>
  </sheetViews>
  <sheetFormatPr defaultRowHeight="15" x14ac:dyDescent="0.25"/>
  <cols>
    <col min="1" max="1" width="13.140625" bestFit="1" customWidth="1"/>
    <col min="2" max="2" width="23.28515625" bestFit="1" customWidth="1"/>
    <col min="3" max="4" width="14.28515625" bestFit="1" customWidth="1"/>
    <col min="6" max="6" width="11.5703125" customWidth="1"/>
    <col min="7" max="7" width="17.42578125" bestFit="1" customWidth="1"/>
    <col min="8" max="8" width="11.5703125" bestFit="1" customWidth="1"/>
    <col min="10" max="10" width="32.5703125" bestFit="1" customWidth="1"/>
  </cols>
  <sheetData>
    <row r="1" spans="1:8" x14ac:dyDescent="0.25">
      <c r="A1" s="38" t="s">
        <v>3</v>
      </c>
      <c r="B1" t="s">
        <v>160</v>
      </c>
      <c r="G1" s="38" t="s">
        <v>88</v>
      </c>
      <c r="H1" t="s">
        <v>160</v>
      </c>
    </row>
    <row r="2" spans="1:8" x14ac:dyDescent="0.25">
      <c r="A2" s="38" t="s">
        <v>67</v>
      </c>
      <c r="B2" t="s">
        <v>153</v>
      </c>
      <c r="G2" s="38" t="s">
        <v>15</v>
      </c>
      <c r="H2" t="s">
        <v>160</v>
      </c>
    </row>
    <row r="3" spans="1:8" x14ac:dyDescent="0.25">
      <c r="A3" s="38" t="s">
        <v>88</v>
      </c>
      <c r="B3" t="s">
        <v>160</v>
      </c>
      <c r="G3" s="38" t="s">
        <v>67</v>
      </c>
      <c r="H3" t="s">
        <v>153</v>
      </c>
    </row>
    <row r="5" spans="1:8" x14ac:dyDescent="0.25">
      <c r="A5" s="38" t="s">
        <v>4</v>
      </c>
      <c r="B5" s="38" t="s">
        <v>6</v>
      </c>
      <c r="C5" t="s">
        <v>64</v>
      </c>
      <c r="G5" s="38" t="s">
        <v>8</v>
      </c>
      <c r="H5" t="s">
        <v>132</v>
      </c>
    </row>
    <row r="6" spans="1:8" x14ac:dyDescent="0.25">
      <c r="A6" t="s">
        <v>153</v>
      </c>
      <c r="B6" t="s">
        <v>291</v>
      </c>
      <c r="C6" s="231">
        <v>24</v>
      </c>
      <c r="G6" t="s">
        <v>95</v>
      </c>
      <c r="H6" s="231">
        <v>3</v>
      </c>
    </row>
    <row r="7" spans="1:8" x14ac:dyDescent="0.25">
      <c r="A7" t="s">
        <v>153</v>
      </c>
      <c r="B7" t="s">
        <v>346</v>
      </c>
      <c r="C7" s="231">
        <v>4</v>
      </c>
      <c r="G7" t="s">
        <v>157</v>
      </c>
      <c r="H7" s="231">
        <v>2</v>
      </c>
    </row>
    <row r="8" spans="1:8" x14ac:dyDescent="0.25">
      <c r="A8" t="s">
        <v>153</v>
      </c>
      <c r="B8" t="s">
        <v>293</v>
      </c>
      <c r="C8" s="231">
        <v>0</v>
      </c>
      <c r="G8" t="s">
        <v>104</v>
      </c>
      <c r="H8" s="231">
        <v>1</v>
      </c>
    </row>
    <row r="9" spans="1:8" x14ac:dyDescent="0.25">
      <c r="A9" t="s">
        <v>153</v>
      </c>
      <c r="B9" t="s">
        <v>297</v>
      </c>
      <c r="C9" s="231">
        <v>0</v>
      </c>
      <c r="G9" t="s">
        <v>171</v>
      </c>
      <c r="H9" s="231">
        <v>1</v>
      </c>
    </row>
    <row r="10" spans="1:8" x14ac:dyDescent="0.25">
      <c r="A10" t="s">
        <v>153</v>
      </c>
      <c r="B10" t="s">
        <v>153</v>
      </c>
      <c r="C10" s="231">
        <v>0</v>
      </c>
      <c r="G10" t="s">
        <v>108</v>
      </c>
      <c r="H10" s="231">
        <v>2</v>
      </c>
    </row>
    <row r="11" spans="1:8" x14ac:dyDescent="0.25">
      <c r="A11" t="s">
        <v>153</v>
      </c>
      <c r="B11" t="s">
        <v>295</v>
      </c>
      <c r="C11" s="231">
        <v>0</v>
      </c>
      <c r="G11" t="s">
        <v>150</v>
      </c>
      <c r="H11" s="231">
        <v>5</v>
      </c>
    </row>
    <row r="12" spans="1:8" x14ac:dyDescent="0.25">
      <c r="A12" t="s">
        <v>299</v>
      </c>
      <c r="C12" s="231">
        <v>28</v>
      </c>
      <c r="G12" t="s">
        <v>125</v>
      </c>
      <c r="H12" s="231">
        <v>3</v>
      </c>
    </row>
    <row r="13" spans="1:8" x14ac:dyDescent="0.25">
      <c r="A13" t="s">
        <v>68</v>
      </c>
      <c r="B13" t="s">
        <v>82</v>
      </c>
      <c r="C13" s="231">
        <v>60</v>
      </c>
      <c r="G13" t="s">
        <v>78</v>
      </c>
      <c r="H13" s="231">
        <v>1</v>
      </c>
    </row>
    <row r="14" spans="1:8" x14ac:dyDescent="0.25">
      <c r="A14" t="s">
        <v>68</v>
      </c>
      <c r="B14" t="s">
        <v>269</v>
      </c>
      <c r="C14" s="231">
        <v>30</v>
      </c>
      <c r="G14" t="s">
        <v>83</v>
      </c>
      <c r="H14" s="231">
        <v>8</v>
      </c>
    </row>
    <row r="15" spans="1:8" x14ac:dyDescent="0.25">
      <c r="A15" t="s">
        <v>68</v>
      </c>
      <c r="B15" t="s">
        <v>74</v>
      </c>
      <c r="C15" s="231">
        <v>30</v>
      </c>
      <c r="G15" t="s">
        <v>79</v>
      </c>
      <c r="H15" s="231">
        <v>3</v>
      </c>
    </row>
    <row r="16" spans="1:8" x14ac:dyDescent="0.25">
      <c r="A16" t="s">
        <v>68</v>
      </c>
      <c r="B16" t="s">
        <v>271</v>
      </c>
      <c r="C16" s="231">
        <v>27</v>
      </c>
      <c r="G16" t="s">
        <v>234</v>
      </c>
      <c r="H16" s="231">
        <v>3</v>
      </c>
    </row>
    <row r="17" spans="1:8" x14ac:dyDescent="0.25">
      <c r="A17" t="s">
        <v>68</v>
      </c>
      <c r="B17" t="s">
        <v>254</v>
      </c>
      <c r="C17" s="231">
        <v>27</v>
      </c>
      <c r="G17" t="s">
        <v>176</v>
      </c>
      <c r="H17" s="231">
        <v>13</v>
      </c>
    </row>
    <row r="18" spans="1:8" x14ac:dyDescent="0.25">
      <c r="A18" t="s">
        <v>68</v>
      </c>
      <c r="B18" t="s">
        <v>177</v>
      </c>
      <c r="C18" s="231">
        <v>27</v>
      </c>
      <c r="G18" t="s">
        <v>70</v>
      </c>
      <c r="H18" s="231">
        <v>4</v>
      </c>
    </row>
    <row r="19" spans="1:8" x14ac:dyDescent="0.25">
      <c r="A19" t="s">
        <v>68</v>
      </c>
      <c r="B19" t="s">
        <v>260</v>
      </c>
      <c r="C19" s="231">
        <v>24</v>
      </c>
      <c r="G19" t="s">
        <v>149</v>
      </c>
      <c r="H19" s="231">
        <v>1</v>
      </c>
    </row>
    <row r="20" spans="1:8" x14ac:dyDescent="0.25">
      <c r="A20" t="s">
        <v>68</v>
      </c>
      <c r="B20" t="s">
        <v>252</v>
      </c>
      <c r="C20" s="231">
        <v>24</v>
      </c>
      <c r="G20" t="s">
        <v>148</v>
      </c>
      <c r="H20" s="231">
        <v>3</v>
      </c>
    </row>
    <row r="21" spans="1:8" x14ac:dyDescent="0.25">
      <c r="A21" t="s">
        <v>68</v>
      </c>
      <c r="B21" t="s">
        <v>180</v>
      </c>
      <c r="C21" s="231">
        <v>23</v>
      </c>
      <c r="G21" t="s">
        <v>98</v>
      </c>
      <c r="H21" s="231">
        <v>1</v>
      </c>
    </row>
    <row r="22" spans="1:8" x14ac:dyDescent="0.25">
      <c r="A22" t="s">
        <v>68</v>
      </c>
      <c r="B22" t="s">
        <v>262</v>
      </c>
      <c r="C22" s="231">
        <v>21</v>
      </c>
      <c r="G22" t="s">
        <v>128</v>
      </c>
      <c r="H22" s="231">
        <v>1</v>
      </c>
    </row>
    <row r="23" spans="1:8" x14ac:dyDescent="0.25">
      <c r="A23" t="s">
        <v>68</v>
      </c>
      <c r="B23" t="s">
        <v>256</v>
      </c>
      <c r="C23" s="231">
        <v>19</v>
      </c>
      <c r="G23" t="s">
        <v>153</v>
      </c>
      <c r="H23" s="231">
        <v>1</v>
      </c>
    </row>
    <row r="24" spans="1:8" x14ac:dyDescent="0.25">
      <c r="A24" t="s">
        <v>68</v>
      </c>
      <c r="B24" t="s">
        <v>80</v>
      </c>
      <c r="C24" s="231">
        <v>18</v>
      </c>
      <c r="G24" t="s">
        <v>186</v>
      </c>
      <c r="H24" s="231">
        <v>2</v>
      </c>
    </row>
    <row r="25" spans="1:8" x14ac:dyDescent="0.25">
      <c r="A25" t="s">
        <v>68</v>
      </c>
      <c r="B25" t="s">
        <v>184</v>
      </c>
      <c r="C25" s="231">
        <v>18</v>
      </c>
      <c r="G25" t="s">
        <v>202</v>
      </c>
      <c r="H25" s="231">
        <v>1</v>
      </c>
    </row>
    <row r="26" spans="1:8" x14ac:dyDescent="0.25">
      <c r="A26" t="s">
        <v>68</v>
      </c>
      <c r="B26" t="s">
        <v>72</v>
      </c>
      <c r="C26" s="231">
        <v>16</v>
      </c>
      <c r="G26" t="s">
        <v>209</v>
      </c>
      <c r="H26" s="231">
        <v>1</v>
      </c>
    </row>
    <row r="27" spans="1:8" x14ac:dyDescent="0.25">
      <c r="A27" t="s">
        <v>68</v>
      </c>
      <c r="B27" t="s">
        <v>71</v>
      </c>
      <c r="C27" s="231">
        <v>16</v>
      </c>
      <c r="G27" t="s">
        <v>214</v>
      </c>
      <c r="H27" s="231">
        <v>2</v>
      </c>
    </row>
    <row r="28" spans="1:8" x14ac:dyDescent="0.25">
      <c r="A28" t="s">
        <v>68</v>
      </c>
      <c r="B28" t="s">
        <v>248</v>
      </c>
      <c r="C28" s="231">
        <v>14</v>
      </c>
      <c r="G28" t="s">
        <v>242</v>
      </c>
      <c r="H28" s="231">
        <v>1</v>
      </c>
    </row>
    <row r="29" spans="1:8" x14ac:dyDescent="0.25">
      <c r="A29" t="s">
        <v>68</v>
      </c>
      <c r="B29" t="s">
        <v>267</v>
      </c>
      <c r="C29" s="231">
        <v>8</v>
      </c>
      <c r="G29" t="s">
        <v>63</v>
      </c>
      <c r="H29" s="231">
        <v>63</v>
      </c>
    </row>
    <row r="30" spans="1:8" x14ac:dyDescent="0.25">
      <c r="A30" t="s">
        <v>130</v>
      </c>
      <c r="C30" s="231">
        <v>402</v>
      </c>
    </row>
    <row r="31" spans="1:8" x14ac:dyDescent="0.25">
      <c r="A31" t="s">
        <v>76</v>
      </c>
      <c r="B31" t="s">
        <v>119</v>
      </c>
      <c r="C31" s="231">
        <v>37</v>
      </c>
    </row>
    <row r="32" spans="1:8" x14ac:dyDescent="0.25">
      <c r="B32" t="s">
        <v>246</v>
      </c>
      <c r="C32" s="231">
        <v>29</v>
      </c>
    </row>
    <row r="33" spans="2:3" x14ac:dyDescent="0.25">
      <c r="B33" t="s">
        <v>276</v>
      </c>
      <c r="C33" s="231">
        <v>28</v>
      </c>
    </row>
    <row r="34" spans="2:3" x14ac:dyDescent="0.25">
      <c r="B34" t="s">
        <v>240</v>
      </c>
      <c r="C34" s="231">
        <v>27</v>
      </c>
    </row>
    <row r="35" spans="2:3" x14ac:dyDescent="0.25">
      <c r="B35" t="s">
        <v>194</v>
      </c>
      <c r="C35" s="231">
        <v>27</v>
      </c>
    </row>
    <row r="36" spans="2:3" x14ac:dyDescent="0.25">
      <c r="B36" t="s">
        <v>99</v>
      </c>
      <c r="C36" s="231">
        <v>27</v>
      </c>
    </row>
    <row r="37" spans="2:3" x14ac:dyDescent="0.25">
      <c r="B37" t="s">
        <v>116</v>
      </c>
      <c r="C37" s="231">
        <v>22</v>
      </c>
    </row>
    <row r="38" spans="2:3" x14ac:dyDescent="0.25">
      <c r="B38" t="s">
        <v>69</v>
      </c>
      <c r="C38" s="231">
        <v>21</v>
      </c>
    </row>
    <row r="39" spans="2:3" x14ac:dyDescent="0.25">
      <c r="B39" t="s">
        <v>235</v>
      </c>
      <c r="C39" s="231">
        <v>20</v>
      </c>
    </row>
    <row r="40" spans="2:3" x14ac:dyDescent="0.25">
      <c r="B40" t="s">
        <v>284</v>
      </c>
      <c r="C40" s="231">
        <v>20</v>
      </c>
    </row>
    <row r="41" spans="2:3" x14ac:dyDescent="0.25">
      <c r="B41" t="s">
        <v>227</v>
      </c>
      <c r="C41" s="231">
        <v>19</v>
      </c>
    </row>
    <row r="42" spans="2:3" x14ac:dyDescent="0.25">
      <c r="B42" t="s">
        <v>91</v>
      </c>
      <c r="C42" s="231">
        <v>19</v>
      </c>
    </row>
    <row r="43" spans="2:3" x14ac:dyDescent="0.25">
      <c r="B43" t="s">
        <v>192</v>
      </c>
      <c r="C43" s="231">
        <v>19</v>
      </c>
    </row>
    <row r="44" spans="2:3" x14ac:dyDescent="0.25">
      <c r="B44" t="s">
        <v>198</v>
      </c>
      <c r="C44" s="231">
        <v>19</v>
      </c>
    </row>
    <row r="45" spans="2:3" x14ac:dyDescent="0.25">
      <c r="B45" t="s">
        <v>286</v>
      </c>
      <c r="C45" s="231">
        <v>18</v>
      </c>
    </row>
    <row r="46" spans="2:3" x14ac:dyDescent="0.25">
      <c r="B46" t="s">
        <v>101</v>
      </c>
      <c r="C46" s="231">
        <v>18</v>
      </c>
    </row>
    <row r="47" spans="2:3" x14ac:dyDescent="0.25">
      <c r="B47" t="s">
        <v>207</v>
      </c>
      <c r="C47" s="231">
        <v>18</v>
      </c>
    </row>
    <row r="48" spans="2:3" x14ac:dyDescent="0.25">
      <c r="B48" t="s">
        <v>215</v>
      </c>
      <c r="C48" s="231">
        <v>18</v>
      </c>
    </row>
    <row r="49" spans="2:3" x14ac:dyDescent="0.25">
      <c r="B49" t="s">
        <v>238</v>
      </c>
      <c r="C49" s="231">
        <v>17</v>
      </c>
    </row>
    <row r="50" spans="2:3" x14ac:dyDescent="0.25">
      <c r="B50" t="s">
        <v>72</v>
      </c>
      <c r="C50" s="231">
        <v>17</v>
      </c>
    </row>
    <row r="51" spans="2:3" x14ac:dyDescent="0.25">
      <c r="B51" t="s">
        <v>288</v>
      </c>
      <c r="C51" s="231">
        <v>14</v>
      </c>
    </row>
    <row r="52" spans="2:3" x14ac:dyDescent="0.25">
      <c r="B52" t="s">
        <v>106</v>
      </c>
      <c r="C52" s="231">
        <v>13</v>
      </c>
    </row>
    <row r="53" spans="2:3" x14ac:dyDescent="0.25">
      <c r="B53" t="s">
        <v>107</v>
      </c>
      <c r="C53" s="231">
        <v>13</v>
      </c>
    </row>
    <row r="54" spans="2:3" x14ac:dyDescent="0.25">
      <c r="B54" t="s">
        <v>100</v>
      </c>
      <c r="C54" s="231">
        <v>13</v>
      </c>
    </row>
    <row r="55" spans="2:3" x14ac:dyDescent="0.25">
      <c r="B55" t="s">
        <v>212</v>
      </c>
      <c r="C55" s="231">
        <v>13</v>
      </c>
    </row>
    <row r="56" spans="2:3" x14ac:dyDescent="0.25">
      <c r="B56" t="s">
        <v>219</v>
      </c>
      <c r="C56" s="231">
        <v>12</v>
      </c>
    </row>
    <row r="57" spans="2:3" x14ac:dyDescent="0.25">
      <c r="B57" t="s">
        <v>96</v>
      </c>
      <c r="C57" s="231">
        <v>11</v>
      </c>
    </row>
    <row r="58" spans="2:3" x14ac:dyDescent="0.25">
      <c r="B58" t="s">
        <v>232</v>
      </c>
      <c r="C58" s="231">
        <v>11</v>
      </c>
    </row>
    <row r="59" spans="2:3" x14ac:dyDescent="0.25">
      <c r="B59" t="s">
        <v>281</v>
      </c>
      <c r="C59" s="231">
        <v>8</v>
      </c>
    </row>
    <row r="60" spans="2:3" x14ac:dyDescent="0.25">
      <c r="B60" t="s">
        <v>203</v>
      </c>
      <c r="C60" s="231">
        <v>8</v>
      </c>
    </row>
    <row r="61" spans="2:3" x14ac:dyDescent="0.25">
      <c r="B61" t="s">
        <v>110</v>
      </c>
      <c r="C61" s="231">
        <v>7</v>
      </c>
    </row>
    <row r="62" spans="2:3" x14ac:dyDescent="0.25">
      <c r="B62" t="s">
        <v>105</v>
      </c>
      <c r="C62" s="231">
        <v>7</v>
      </c>
    </row>
    <row r="63" spans="2:3" x14ac:dyDescent="0.25">
      <c r="B63" t="s">
        <v>126</v>
      </c>
      <c r="C63" s="231">
        <v>6</v>
      </c>
    </row>
    <row r="64" spans="2:3" x14ac:dyDescent="0.25">
      <c r="B64" t="s">
        <v>225</v>
      </c>
      <c r="C64" s="231">
        <v>1</v>
      </c>
    </row>
    <row r="65" spans="1:3" x14ac:dyDescent="0.25">
      <c r="B65" t="s">
        <v>210</v>
      </c>
      <c r="C65" s="231">
        <v>1</v>
      </c>
    </row>
    <row r="66" spans="1:3" x14ac:dyDescent="0.25">
      <c r="B66" t="s">
        <v>223</v>
      </c>
      <c r="C66" s="231">
        <v>0</v>
      </c>
    </row>
    <row r="67" spans="1:3" x14ac:dyDescent="0.25">
      <c r="B67" t="s">
        <v>344</v>
      </c>
      <c r="C67" s="231">
        <v>0</v>
      </c>
    </row>
    <row r="68" spans="1:3" x14ac:dyDescent="0.25">
      <c r="B68" t="s">
        <v>102</v>
      </c>
      <c r="C68" s="231">
        <v>0</v>
      </c>
    </row>
    <row r="69" spans="1:3" x14ac:dyDescent="0.25">
      <c r="B69" t="s">
        <v>153</v>
      </c>
      <c r="C69" s="231">
        <v>0</v>
      </c>
    </row>
    <row r="70" spans="1:3" x14ac:dyDescent="0.25">
      <c r="B70" t="s">
        <v>200</v>
      </c>
      <c r="C70" s="231">
        <v>0</v>
      </c>
    </row>
    <row r="71" spans="1:3" x14ac:dyDescent="0.25">
      <c r="A71" t="s">
        <v>131</v>
      </c>
      <c r="C71" s="231">
        <v>578</v>
      </c>
    </row>
    <row r="72" spans="1:3" x14ac:dyDescent="0.25">
      <c r="A72" t="s">
        <v>351</v>
      </c>
      <c r="B72" t="s">
        <v>346</v>
      </c>
      <c r="C72" s="231">
        <v>0</v>
      </c>
    </row>
    <row r="73" spans="1:3" x14ac:dyDescent="0.25">
      <c r="A73" t="s">
        <v>351</v>
      </c>
      <c r="B73" t="s">
        <v>293</v>
      </c>
      <c r="C73" s="231">
        <v>0</v>
      </c>
    </row>
    <row r="74" spans="1:3" x14ac:dyDescent="0.25">
      <c r="A74" t="s">
        <v>351</v>
      </c>
      <c r="B74" t="s">
        <v>291</v>
      </c>
      <c r="C74" s="231">
        <v>0</v>
      </c>
    </row>
    <row r="75" spans="1:3" x14ac:dyDescent="0.25">
      <c r="A75" t="s">
        <v>351</v>
      </c>
      <c r="B75" t="s">
        <v>295</v>
      </c>
      <c r="C75" s="231">
        <v>0</v>
      </c>
    </row>
    <row r="76" spans="1:3" x14ac:dyDescent="0.25">
      <c r="A76" t="s">
        <v>352</v>
      </c>
      <c r="C76" s="231">
        <v>0</v>
      </c>
    </row>
    <row r="77" spans="1:3" x14ac:dyDescent="0.25">
      <c r="A77" t="s">
        <v>63</v>
      </c>
      <c r="C77" s="231">
        <v>1008</v>
      </c>
    </row>
  </sheetData>
  <pageMargins left="0.7" right="0.7" top="0.75" bottom="0.75" header="0.3" footer="0.3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61E0B-1EBA-4783-B8F9-3658AE837E55}">
  <sheetPr>
    <pageSetUpPr fitToPage="1"/>
  </sheetPr>
  <dimension ref="A1:M57"/>
  <sheetViews>
    <sheetView topLeftCell="A22" workbookViewId="0">
      <selection activeCell="A5" sqref="A5:G58"/>
    </sheetView>
  </sheetViews>
  <sheetFormatPr defaultRowHeight="15" x14ac:dyDescent="0.25"/>
  <cols>
    <col min="1" max="1" width="34.85546875" customWidth="1"/>
    <col min="2" max="2" width="5" customWidth="1"/>
    <col min="3" max="3" width="25.140625" bestFit="1" customWidth="1"/>
    <col min="4" max="4" width="35.28515625" bestFit="1" customWidth="1"/>
    <col min="5" max="5" width="10.5703125" bestFit="1" customWidth="1"/>
    <col min="6" max="6" width="14.28515625" bestFit="1" customWidth="1"/>
    <col min="12" max="12" width="10.5703125" bestFit="1" customWidth="1"/>
    <col min="13" max="13" width="14.28515625" bestFit="1" customWidth="1"/>
  </cols>
  <sheetData>
    <row r="1" spans="1:13" x14ac:dyDescent="0.25">
      <c r="B1" s="38" t="s">
        <v>3</v>
      </c>
      <c r="C1" t="s">
        <v>160</v>
      </c>
      <c r="I1" s="38" t="s">
        <v>3</v>
      </c>
      <c r="J1" t="s">
        <v>160</v>
      </c>
    </row>
    <row r="2" spans="1:13" x14ac:dyDescent="0.25">
      <c r="B2" s="38" t="s">
        <v>67</v>
      </c>
      <c r="C2" t="s">
        <v>153</v>
      </c>
      <c r="I2" s="38" t="s">
        <v>67</v>
      </c>
      <c r="J2" t="s">
        <v>153</v>
      </c>
    </row>
    <row r="3" spans="1:13" x14ac:dyDescent="0.25">
      <c r="B3" s="38" t="s">
        <v>88</v>
      </c>
      <c r="C3" t="s">
        <v>160</v>
      </c>
      <c r="I3" s="38" t="s">
        <v>88</v>
      </c>
      <c r="J3" t="s">
        <v>160</v>
      </c>
    </row>
    <row r="5" spans="1:13" x14ac:dyDescent="0.25">
      <c r="B5" s="38" t="s">
        <v>15</v>
      </c>
      <c r="C5" s="38" t="s">
        <v>6</v>
      </c>
      <c r="D5" s="38" t="s">
        <v>7</v>
      </c>
      <c r="E5" s="38" t="s">
        <v>355</v>
      </c>
      <c r="F5" t="s">
        <v>64</v>
      </c>
      <c r="I5" s="38" t="s">
        <v>15</v>
      </c>
      <c r="J5" s="38" t="s">
        <v>6</v>
      </c>
      <c r="K5" s="38" t="s">
        <v>7</v>
      </c>
      <c r="L5" s="38" t="s">
        <v>355</v>
      </c>
      <c r="M5" t="s">
        <v>64</v>
      </c>
    </row>
    <row r="6" spans="1:13" x14ac:dyDescent="0.25">
      <c r="A6" t="str">
        <f>INDEX(Classes!$A$3:$A$15,MATCH(Final!B6,Classes!$E$3:$E$15,0),1)</f>
        <v>Class 1 Official 12yrs &amp; Under 60cm</v>
      </c>
      <c r="B6">
        <v>1</v>
      </c>
      <c r="C6" t="s">
        <v>74</v>
      </c>
      <c r="D6" t="s">
        <v>87</v>
      </c>
      <c r="E6">
        <v>1</v>
      </c>
      <c r="F6" s="231">
        <v>30</v>
      </c>
      <c r="I6">
        <v>10</v>
      </c>
      <c r="J6" t="s">
        <v>254</v>
      </c>
      <c r="K6" t="s">
        <v>255</v>
      </c>
      <c r="L6">
        <v>1</v>
      </c>
      <c r="M6" s="231">
        <v>27</v>
      </c>
    </row>
    <row r="7" spans="1:13" x14ac:dyDescent="0.25">
      <c r="B7">
        <v>1</v>
      </c>
      <c r="C7" t="s">
        <v>177</v>
      </c>
      <c r="D7" t="s">
        <v>178</v>
      </c>
      <c r="E7">
        <v>2</v>
      </c>
      <c r="F7" s="231">
        <v>27</v>
      </c>
      <c r="G7" t="s">
        <v>367</v>
      </c>
      <c r="I7">
        <v>10</v>
      </c>
      <c r="J7" t="s">
        <v>260</v>
      </c>
      <c r="K7" t="s">
        <v>261</v>
      </c>
      <c r="L7">
        <v>3</v>
      </c>
      <c r="M7" s="231">
        <v>24</v>
      </c>
    </row>
    <row r="8" spans="1:13" x14ac:dyDescent="0.25">
      <c r="B8" t="s">
        <v>356</v>
      </c>
      <c r="F8" s="231">
        <v>57</v>
      </c>
      <c r="I8">
        <v>10</v>
      </c>
      <c r="J8" t="s">
        <v>252</v>
      </c>
      <c r="K8" t="s">
        <v>253</v>
      </c>
      <c r="L8">
        <v>2</v>
      </c>
      <c r="M8" s="231">
        <v>24</v>
      </c>
    </row>
    <row r="9" spans="1:13" x14ac:dyDescent="0.25">
      <c r="A9" t="str">
        <f>INDEX(Classes!$A$3:$A$15,MATCH(Final!B9,Classes!$E$3:$E$15,0),1)</f>
        <v>Class 2 Official 12yrs &amp; Under 70cm</v>
      </c>
      <c r="B9">
        <v>2</v>
      </c>
      <c r="C9" t="s">
        <v>82</v>
      </c>
      <c r="D9" t="s">
        <v>90</v>
      </c>
      <c r="E9">
        <v>1</v>
      </c>
      <c r="F9" s="231">
        <v>30</v>
      </c>
      <c r="I9">
        <v>10</v>
      </c>
      <c r="J9" t="s">
        <v>262</v>
      </c>
      <c r="K9" t="s">
        <v>263</v>
      </c>
      <c r="L9">
        <v>4</v>
      </c>
      <c r="M9" s="231">
        <v>21</v>
      </c>
    </row>
    <row r="10" spans="1:13" x14ac:dyDescent="0.25">
      <c r="B10">
        <v>2</v>
      </c>
      <c r="C10" t="s">
        <v>180</v>
      </c>
      <c r="D10" t="s">
        <v>97</v>
      </c>
      <c r="E10">
        <v>2</v>
      </c>
      <c r="F10" s="231">
        <v>23</v>
      </c>
      <c r="I10">
        <v>10</v>
      </c>
      <c r="J10" t="s">
        <v>256</v>
      </c>
      <c r="K10" t="s">
        <v>257</v>
      </c>
      <c r="L10">
        <v>5</v>
      </c>
      <c r="M10" s="231">
        <v>19</v>
      </c>
    </row>
    <row r="11" spans="1:13" x14ac:dyDescent="0.25">
      <c r="B11">
        <v>2</v>
      </c>
      <c r="C11" t="s">
        <v>80</v>
      </c>
      <c r="D11" t="s">
        <v>89</v>
      </c>
      <c r="E11">
        <v>3</v>
      </c>
      <c r="F11" s="231">
        <v>18</v>
      </c>
      <c r="I11">
        <v>10</v>
      </c>
      <c r="J11" t="s">
        <v>248</v>
      </c>
      <c r="K11" t="s">
        <v>249</v>
      </c>
      <c r="L11">
        <v>6</v>
      </c>
      <c r="M11" s="231">
        <v>14</v>
      </c>
    </row>
    <row r="12" spans="1:13" x14ac:dyDescent="0.25">
      <c r="B12" t="s">
        <v>357</v>
      </c>
      <c r="F12" s="231">
        <v>71</v>
      </c>
      <c r="I12" t="s">
        <v>363</v>
      </c>
      <c r="M12" s="231">
        <v>129</v>
      </c>
    </row>
    <row r="13" spans="1:13" x14ac:dyDescent="0.25">
      <c r="A13" t="str">
        <f>INDEX(Classes!$A$3:$A$15,MATCH(Final!B13,Classes!$E$3:$E$15,0),1)</f>
        <v>Class 3 Official 12yrs &amp; Under 80cm</v>
      </c>
      <c r="B13">
        <v>3</v>
      </c>
      <c r="C13" t="s">
        <v>82</v>
      </c>
      <c r="D13" t="s">
        <v>187</v>
      </c>
      <c r="E13">
        <v>1</v>
      </c>
      <c r="F13" s="231">
        <v>30</v>
      </c>
    </row>
    <row r="14" spans="1:13" x14ac:dyDescent="0.25">
      <c r="B14">
        <v>3</v>
      </c>
      <c r="C14" t="s">
        <v>184</v>
      </c>
      <c r="D14" t="s">
        <v>185</v>
      </c>
      <c r="E14">
        <v>2</v>
      </c>
      <c r="F14" s="231">
        <v>18</v>
      </c>
    </row>
    <row r="15" spans="1:13" x14ac:dyDescent="0.25">
      <c r="B15">
        <v>3</v>
      </c>
      <c r="C15" t="s">
        <v>72</v>
      </c>
      <c r="D15" t="s">
        <v>188</v>
      </c>
      <c r="E15">
        <v>3</v>
      </c>
      <c r="F15" s="231">
        <v>16</v>
      </c>
    </row>
    <row r="16" spans="1:13" x14ac:dyDescent="0.25">
      <c r="B16" t="s">
        <v>358</v>
      </c>
      <c r="F16" s="231">
        <v>64</v>
      </c>
    </row>
    <row r="17" spans="1:6" x14ac:dyDescent="0.25">
      <c r="A17" t="str">
        <f>INDEX(Classes!$A$3:$A$15,MATCH(Final!B17,Classes!$E$3:$E$15,0),1)</f>
        <v>Class 4 Official 13 - 26 yrs 70cm</v>
      </c>
      <c r="B17">
        <v>4</v>
      </c>
      <c r="C17" t="s">
        <v>99</v>
      </c>
      <c r="D17" t="s">
        <v>189</v>
      </c>
      <c r="E17">
        <v>1</v>
      </c>
      <c r="F17" s="231">
        <v>27</v>
      </c>
    </row>
    <row r="18" spans="1:6" x14ac:dyDescent="0.25">
      <c r="B18">
        <v>4</v>
      </c>
      <c r="C18" t="s">
        <v>194</v>
      </c>
      <c r="D18" t="s">
        <v>195</v>
      </c>
      <c r="E18">
        <v>2</v>
      </c>
      <c r="F18" s="231">
        <v>27</v>
      </c>
    </row>
    <row r="19" spans="1:6" x14ac:dyDescent="0.25">
      <c r="B19">
        <v>4</v>
      </c>
      <c r="C19" t="s">
        <v>198</v>
      </c>
      <c r="D19" t="s">
        <v>199</v>
      </c>
      <c r="E19">
        <v>3</v>
      </c>
      <c r="F19" s="231">
        <v>19</v>
      </c>
    </row>
    <row r="20" spans="1:6" x14ac:dyDescent="0.25">
      <c r="B20" t="s">
        <v>359</v>
      </c>
      <c r="F20" s="231">
        <v>73</v>
      </c>
    </row>
    <row r="21" spans="1:6" x14ac:dyDescent="0.25">
      <c r="A21" t="str">
        <f>INDEX(Classes!$A$3:$A$15,MATCH(Final!B21,Classes!$E$3:$E$15,0),1)</f>
        <v>Class 5 Official 13 - 26 yrs 80cm</v>
      </c>
      <c r="B21">
        <v>5</v>
      </c>
      <c r="C21" t="s">
        <v>116</v>
      </c>
      <c r="D21" t="s">
        <v>342</v>
      </c>
      <c r="E21">
        <v>1</v>
      </c>
      <c r="F21" s="231">
        <v>22</v>
      </c>
    </row>
    <row r="22" spans="1:6" x14ac:dyDescent="0.25">
      <c r="B22">
        <v>5</v>
      </c>
      <c r="C22" t="s">
        <v>235</v>
      </c>
      <c r="D22" t="s">
        <v>236</v>
      </c>
      <c r="E22">
        <v>2</v>
      </c>
      <c r="F22" s="231">
        <v>20</v>
      </c>
    </row>
    <row r="23" spans="1:6" x14ac:dyDescent="0.25">
      <c r="B23">
        <v>5</v>
      </c>
      <c r="C23" t="s">
        <v>227</v>
      </c>
      <c r="D23" t="s">
        <v>228</v>
      </c>
      <c r="E23">
        <v>3</v>
      </c>
      <c r="F23" s="231">
        <v>19</v>
      </c>
    </row>
    <row r="24" spans="1:6" x14ac:dyDescent="0.25">
      <c r="B24" t="s">
        <v>360</v>
      </c>
      <c r="F24" s="231">
        <v>61</v>
      </c>
    </row>
    <row r="25" spans="1:6" x14ac:dyDescent="0.25">
      <c r="A25" t="str">
        <f>INDEX(Classes!$A$3:$A$15,MATCH(Final!B25,Classes!$E$3:$E$15,0),1)</f>
        <v>Class 6 Official 13 - 26 yrs 90cm</v>
      </c>
      <c r="B25">
        <v>6</v>
      </c>
      <c r="C25" t="s">
        <v>119</v>
      </c>
      <c r="D25" t="s">
        <v>120</v>
      </c>
      <c r="E25">
        <v>1</v>
      </c>
      <c r="F25" s="231">
        <v>30</v>
      </c>
    </row>
    <row r="26" spans="1:6" x14ac:dyDescent="0.25">
      <c r="B26">
        <v>6</v>
      </c>
      <c r="C26" t="s">
        <v>240</v>
      </c>
      <c r="D26" t="s">
        <v>241</v>
      </c>
      <c r="E26">
        <v>2</v>
      </c>
      <c r="F26" s="231">
        <v>27</v>
      </c>
    </row>
    <row r="27" spans="1:6" x14ac:dyDescent="0.25">
      <c r="B27" t="s">
        <v>361</v>
      </c>
      <c r="F27" s="231">
        <v>57</v>
      </c>
    </row>
    <row r="28" spans="1:6" x14ac:dyDescent="0.25">
      <c r="A28" t="str">
        <f>INDEX(Classes!$A$3:$A$15,MATCH(Final!B28,Classes!$E$3:$E$15,0),1)</f>
        <v>Class 7 Official 13 - 26 yrs 100cm</v>
      </c>
      <c r="B28">
        <v>7</v>
      </c>
      <c r="C28" t="s">
        <v>246</v>
      </c>
      <c r="D28" t="s">
        <v>247</v>
      </c>
      <c r="E28">
        <v>1</v>
      </c>
      <c r="F28" s="231">
        <v>29</v>
      </c>
    </row>
    <row r="29" spans="1:6" x14ac:dyDescent="0.25">
      <c r="B29">
        <v>7</v>
      </c>
      <c r="C29" t="s">
        <v>91</v>
      </c>
      <c r="D29" t="s">
        <v>92</v>
      </c>
      <c r="E29">
        <v>2</v>
      </c>
      <c r="F29" s="231">
        <v>19</v>
      </c>
    </row>
    <row r="30" spans="1:6" x14ac:dyDescent="0.25">
      <c r="B30" t="s">
        <v>362</v>
      </c>
      <c r="F30" s="231">
        <v>48</v>
      </c>
    </row>
    <row r="31" spans="1:6" x14ac:dyDescent="0.25">
      <c r="A31" t="str">
        <f>INDEX(Classes!$A$3:$A$15,MATCH(Final!B31,Classes!$E$3:$E$15,0),1)</f>
        <v>Class 11 Unofficial 12yrs &amp; Under 50cm</v>
      </c>
      <c r="B31">
        <v>11</v>
      </c>
      <c r="C31" t="s">
        <v>269</v>
      </c>
      <c r="D31" t="s">
        <v>270</v>
      </c>
      <c r="E31">
        <v>1</v>
      </c>
      <c r="F31" s="231">
        <v>30</v>
      </c>
    </row>
    <row r="32" spans="1:6" x14ac:dyDescent="0.25">
      <c r="B32">
        <v>11</v>
      </c>
      <c r="C32" t="s">
        <v>271</v>
      </c>
      <c r="D32" t="s">
        <v>272</v>
      </c>
      <c r="E32">
        <v>2</v>
      </c>
      <c r="F32" s="231">
        <v>27</v>
      </c>
    </row>
    <row r="33" spans="1:7" x14ac:dyDescent="0.25">
      <c r="B33">
        <v>11</v>
      </c>
      <c r="C33" t="s">
        <v>267</v>
      </c>
      <c r="D33" t="s">
        <v>268</v>
      </c>
      <c r="E33">
        <v>3</v>
      </c>
      <c r="F33" s="231">
        <v>8</v>
      </c>
    </row>
    <row r="34" spans="1:7" x14ac:dyDescent="0.25">
      <c r="B34" t="s">
        <v>364</v>
      </c>
      <c r="F34" s="231">
        <v>65</v>
      </c>
    </row>
    <row r="35" spans="1:7" x14ac:dyDescent="0.25">
      <c r="A35" t="str">
        <f>INDEX(Classes!$A$3:$A$15,MATCH(Final!B35,Classes!$E$3:$E$15,0),1)</f>
        <v>Class 12 Unofficial 13 - 26 yrs 60cm</v>
      </c>
      <c r="B35">
        <v>12</v>
      </c>
      <c r="C35" t="s">
        <v>276</v>
      </c>
      <c r="D35" t="s">
        <v>277</v>
      </c>
      <c r="E35">
        <v>1</v>
      </c>
      <c r="F35" s="231">
        <v>28</v>
      </c>
    </row>
    <row r="36" spans="1:7" x14ac:dyDescent="0.25">
      <c r="B36">
        <v>12</v>
      </c>
      <c r="C36" t="s">
        <v>69</v>
      </c>
      <c r="D36" t="s">
        <v>85</v>
      </c>
      <c r="E36">
        <v>2</v>
      </c>
      <c r="F36" s="231">
        <v>21</v>
      </c>
    </row>
    <row r="37" spans="1:7" x14ac:dyDescent="0.25">
      <c r="B37">
        <v>12</v>
      </c>
      <c r="C37" t="s">
        <v>284</v>
      </c>
      <c r="D37" t="s">
        <v>285</v>
      </c>
      <c r="E37">
        <v>3</v>
      </c>
      <c r="F37" s="231">
        <v>20</v>
      </c>
    </row>
    <row r="38" spans="1:7" x14ac:dyDescent="0.25">
      <c r="B38" t="s">
        <v>365</v>
      </c>
      <c r="F38" s="231">
        <v>69</v>
      </c>
    </row>
    <row r="39" spans="1:7" x14ac:dyDescent="0.25">
      <c r="A39" t="str">
        <f>INDEX(Classes!$A$3:$A$15,MATCH(Final!B39,Classes!$E$3:$E$15,0),1)</f>
        <v xml:space="preserve">Class 13 Seniors </v>
      </c>
      <c r="B39">
        <v>13</v>
      </c>
      <c r="C39" t="s">
        <v>291</v>
      </c>
      <c r="D39" t="s">
        <v>292</v>
      </c>
      <c r="E39">
        <v>1</v>
      </c>
      <c r="F39" s="231">
        <v>24</v>
      </c>
    </row>
    <row r="40" spans="1:7" x14ac:dyDescent="0.25">
      <c r="B40">
        <v>13</v>
      </c>
      <c r="C40" t="s">
        <v>346</v>
      </c>
      <c r="D40" t="s">
        <v>347</v>
      </c>
      <c r="E40">
        <v>2</v>
      </c>
      <c r="F40" s="231">
        <v>4</v>
      </c>
    </row>
    <row r="41" spans="1:7" x14ac:dyDescent="0.25">
      <c r="B41" t="s">
        <v>366</v>
      </c>
      <c r="F41" s="231">
        <v>28</v>
      </c>
    </row>
    <row r="43" spans="1:7" x14ac:dyDescent="0.25">
      <c r="A43" s="232" t="s">
        <v>374</v>
      </c>
    </row>
    <row r="44" spans="1:7" x14ac:dyDescent="0.25">
      <c r="B44" t="s">
        <v>15</v>
      </c>
      <c r="C44" t="s">
        <v>6</v>
      </c>
      <c r="D44" t="s">
        <v>7</v>
      </c>
      <c r="E44" t="s">
        <v>355</v>
      </c>
      <c r="F44" t="s">
        <v>64</v>
      </c>
    </row>
    <row r="45" spans="1:7" x14ac:dyDescent="0.25">
      <c r="A45" t="str">
        <f>INDEX(Classes!$A$3:$A$15,MATCH(Final!B45,Classes!$E$3:$E$15,0),1)</f>
        <v>Class 10 Unofficial 10yrs &amp; Under 30cm</v>
      </c>
      <c r="B45">
        <v>10</v>
      </c>
      <c r="C45" t="s">
        <v>254</v>
      </c>
      <c r="D45" t="s">
        <v>255</v>
      </c>
      <c r="E45">
        <v>1</v>
      </c>
      <c r="F45">
        <v>27</v>
      </c>
      <c r="G45" t="s">
        <v>367</v>
      </c>
    </row>
    <row r="46" spans="1:7" x14ac:dyDescent="0.25">
      <c r="B46">
        <v>10</v>
      </c>
      <c r="C46" t="s">
        <v>260</v>
      </c>
      <c r="D46" t="s">
        <v>261</v>
      </c>
      <c r="E46">
        <v>3</v>
      </c>
      <c r="F46">
        <v>24</v>
      </c>
    </row>
    <row r="47" spans="1:7" x14ac:dyDescent="0.25">
      <c r="B47">
        <v>10</v>
      </c>
      <c r="C47" t="s">
        <v>252</v>
      </c>
      <c r="D47" t="s">
        <v>253</v>
      </c>
      <c r="E47">
        <v>2</v>
      </c>
      <c r="F47">
        <v>24</v>
      </c>
    </row>
    <row r="48" spans="1:7" x14ac:dyDescent="0.25">
      <c r="B48">
        <v>10</v>
      </c>
      <c r="C48" t="s">
        <v>262</v>
      </c>
      <c r="D48" t="s">
        <v>263</v>
      </c>
      <c r="E48">
        <v>4</v>
      </c>
      <c r="F48">
        <v>21</v>
      </c>
    </row>
    <row r="49" spans="1:6" x14ac:dyDescent="0.25">
      <c r="B49">
        <v>10</v>
      </c>
      <c r="C49" t="s">
        <v>256</v>
      </c>
      <c r="D49" t="s">
        <v>257</v>
      </c>
      <c r="E49">
        <v>5</v>
      </c>
      <c r="F49">
        <v>19</v>
      </c>
    </row>
    <row r="50" spans="1:6" x14ac:dyDescent="0.25">
      <c r="B50">
        <v>10</v>
      </c>
      <c r="C50" t="s">
        <v>248</v>
      </c>
      <c r="D50" t="s">
        <v>249</v>
      </c>
      <c r="E50">
        <v>6</v>
      </c>
      <c r="F50">
        <v>14</v>
      </c>
    </row>
    <row r="52" spans="1:6" x14ac:dyDescent="0.25">
      <c r="A52" s="232" t="s">
        <v>373</v>
      </c>
    </row>
    <row r="53" spans="1:6" x14ac:dyDescent="0.25">
      <c r="A53" t="s">
        <v>368</v>
      </c>
      <c r="C53" s="80" t="s">
        <v>82</v>
      </c>
      <c r="D53" t="s">
        <v>90</v>
      </c>
    </row>
    <row r="55" spans="1:6" x14ac:dyDescent="0.25">
      <c r="A55" t="s">
        <v>369</v>
      </c>
      <c r="C55" s="80" t="s">
        <v>119</v>
      </c>
      <c r="D55" t="s">
        <v>120</v>
      </c>
    </row>
    <row r="57" spans="1:6" x14ac:dyDescent="0.25">
      <c r="A57" t="s">
        <v>370</v>
      </c>
      <c r="C57" s="230" t="s">
        <v>271</v>
      </c>
      <c r="D57" t="s">
        <v>272</v>
      </c>
    </row>
  </sheetData>
  <pageMargins left="0.7" right="0.7" top="0.75" bottom="0.75" header="0.3" footer="0.3"/>
  <pageSetup scale="46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367F4-4DF9-4DA9-8437-A3D386EB4FEA}">
  <dimension ref="A1:K51"/>
  <sheetViews>
    <sheetView workbookViewId="0">
      <selection activeCell="B9" sqref="B9:C9"/>
    </sheetView>
  </sheetViews>
  <sheetFormatPr defaultRowHeight="15" x14ac:dyDescent="0.25"/>
  <cols>
    <col min="1" max="1" width="13.140625" bestFit="1" customWidth="1"/>
    <col min="2" max="3" width="33.42578125" bestFit="1" customWidth="1"/>
    <col min="4" max="4" width="14.28515625" bestFit="1" customWidth="1"/>
    <col min="8" max="8" width="11.5703125" customWidth="1"/>
    <col min="9" max="9" width="26.140625" customWidth="1"/>
    <col min="10" max="10" width="11.5703125" bestFit="1" customWidth="1"/>
    <col min="11" max="11" width="14.28515625" bestFit="1" customWidth="1"/>
    <col min="12" max="12" width="32.5703125" bestFit="1" customWidth="1"/>
  </cols>
  <sheetData>
    <row r="1" spans="1:11" x14ac:dyDescent="0.25">
      <c r="A1" s="38" t="s">
        <v>3</v>
      </c>
      <c r="B1" t="s">
        <v>160</v>
      </c>
      <c r="I1" s="38" t="s">
        <v>88</v>
      </c>
      <c r="J1" t="s">
        <v>160</v>
      </c>
    </row>
    <row r="2" spans="1:11" x14ac:dyDescent="0.25">
      <c r="A2" s="38" t="s">
        <v>67</v>
      </c>
      <c r="B2" t="s">
        <v>153</v>
      </c>
      <c r="I2" s="38" t="s">
        <v>15</v>
      </c>
      <c r="J2" t="s">
        <v>160</v>
      </c>
    </row>
    <row r="3" spans="1:11" x14ac:dyDescent="0.25">
      <c r="A3" s="38" t="s">
        <v>88</v>
      </c>
      <c r="B3" t="s">
        <v>153</v>
      </c>
      <c r="I3" s="38" t="s">
        <v>67</v>
      </c>
      <c r="J3" t="s">
        <v>153</v>
      </c>
    </row>
    <row r="4" spans="1:11" x14ac:dyDescent="0.25">
      <c r="A4" s="38" t="s">
        <v>15</v>
      </c>
      <c r="B4" t="s">
        <v>353</v>
      </c>
      <c r="I4" s="38" t="s">
        <v>8</v>
      </c>
      <c r="J4" t="s">
        <v>70</v>
      </c>
    </row>
    <row r="6" spans="1:11" x14ac:dyDescent="0.25">
      <c r="A6" s="38" t="s">
        <v>4</v>
      </c>
      <c r="B6" s="38" t="s">
        <v>6</v>
      </c>
      <c r="C6" s="38" t="s">
        <v>7</v>
      </c>
      <c r="D6" t="s">
        <v>64</v>
      </c>
      <c r="I6" s="38" t="s">
        <v>6</v>
      </c>
      <c r="J6" s="38" t="s">
        <v>7</v>
      </c>
      <c r="K6" t="s">
        <v>64</v>
      </c>
    </row>
    <row r="7" spans="1:11" x14ac:dyDescent="0.25">
      <c r="A7" t="s">
        <v>153</v>
      </c>
      <c r="B7" t="s">
        <v>153</v>
      </c>
      <c r="C7" t="s">
        <v>153</v>
      </c>
      <c r="D7" s="231">
        <v>0</v>
      </c>
      <c r="I7" t="s">
        <v>271</v>
      </c>
      <c r="J7" t="s">
        <v>272</v>
      </c>
      <c r="K7" s="231">
        <v>27</v>
      </c>
    </row>
    <row r="8" spans="1:11" x14ac:dyDescent="0.25">
      <c r="A8" t="s">
        <v>299</v>
      </c>
      <c r="D8" s="231">
        <v>0</v>
      </c>
      <c r="I8" t="s">
        <v>116</v>
      </c>
      <c r="J8" t="s">
        <v>342</v>
      </c>
      <c r="K8" s="231">
        <v>22</v>
      </c>
    </row>
    <row r="9" spans="1:11" x14ac:dyDescent="0.25">
      <c r="A9" t="s">
        <v>68</v>
      </c>
      <c r="B9" t="s">
        <v>82</v>
      </c>
      <c r="C9" t="s">
        <v>90</v>
      </c>
      <c r="D9" s="231">
        <v>30</v>
      </c>
      <c r="E9" s="231" t="s">
        <v>371</v>
      </c>
      <c r="I9" t="s">
        <v>69</v>
      </c>
      <c r="J9" t="s">
        <v>85</v>
      </c>
      <c r="K9" s="231">
        <v>21</v>
      </c>
    </row>
    <row r="10" spans="1:11" x14ac:dyDescent="0.25">
      <c r="A10" t="s">
        <v>68</v>
      </c>
      <c r="B10" t="s">
        <v>82</v>
      </c>
      <c r="C10" t="s">
        <v>187</v>
      </c>
      <c r="D10" s="231">
        <v>30</v>
      </c>
      <c r="E10" s="231" t="s">
        <v>372</v>
      </c>
      <c r="I10" t="s">
        <v>126</v>
      </c>
      <c r="J10" t="s">
        <v>127</v>
      </c>
      <c r="K10" s="231">
        <v>6</v>
      </c>
    </row>
    <row r="11" spans="1:11" x14ac:dyDescent="0.25">
      <c r="A11" t="s">
        <v>68</v>
      </c>
      <c r="B11" t="s">
        <v>74</v>
      </c>
      <c r="C11" t="s">
        <v>87</v>
      </c>
      <c r="D11" s="231">
        <v>30</v>
      </c>
      <c r="E11" s="231" t="s">
        <v>371</v>
      </c>
      <c r="I11" t="s">
        <v>63</v>
      </c>
      <c r="K11" s="231">
        <v>76</v>
      </c>
    </row>
    <row r="12" spans="1:11" x14ac:dyDescent="0.25">
      <c r="A12" t="s">
        <v>68</v>
      </c>
      <c r="B12" t="s">
        <v>177</v>
      </c>
      <c r="C12" t="s">
        <v>178</v>
      </c>
      <c r="D12" s="231">
        <v>27</v>
      </c>
    </row>
    <row r="13" spans="1:11" x14ac:dyDescent="0.25">
      <c r="A13" t="s">
        <v>68</v>
      </c>
      <c r="B13" t="s">
        <v>180</v>
      </c>
      <c r="C13" t="s">
        <v>97</v>
      </c>
      <c r="D13" s="231">
        <v>23</v>
      </c>
    </row>
    <row r="14" spans="1:11" x14ac:dyDescent="0.25">
      <c r="A14" t="s">
        <v>68</v>
      </c>
      <c r="B14" t="s">
        <v>80</v>
      </c>
      <c r="C14" t="s">
        <v>89</v>
      </c>
      <c r="D14" s="231">
        <v>18</v>
      </c>
    </row>
    <row r="15" spans="1:11" x14ac:dyDescent="0.25">
      <c r="A15" t="s">
        <v>68</v>
      </c>
      <c r="B15" t="s">
        <v>184</v>
      </c>
      <c r="C15" t="s">
        <v>185</v>
      </c>
      <c r="D15" s="231">
        <v>18</v>
      </c>
    </row>
    <row r="16" spans="1:11" x14ac:dyDescent="0.25">
      <c r="A16" t="s">
        <v>68</v>
      </c>
      <c r="B16" t="s">
        <v>72</v>
      </c>
      <c r="C16" t="s">
        <v>188</v>
      </c>
      <c r="D16" s="231">
        <v>16</v>
      </c>
    </row>
    <row r="17" spans="1:4" x14ac:dyDescent="0.25">
      <c r="A17" t="s">
        <v>68</v>
      </c>
      <c r="B17" t="s">
        <v>71</v>
      </c>
      <c r="C17" t="s">
        <v>86</v>
      </c>
      <c r="D17" s="231">
        <v>16</v>
      </c>
    </row>
    <row r="18" spans="1:4" x14ac:dyDescent="0.25">
      <c r="A18" t="s">
        <v>130</v>
      </c>
      <c r="D18" s="231">
        <v>208</v>
      </c>
    </row>
    <row r="19" spans="1:4" x14ac:dyDescent="0.25">
      <c r="A19" t="s">
        <v>76</v>
      </c>
      <c r="B19" t="s">
        <v>119</v>
      </c>
      <c r="C19" t="s">
        <v>120</v>
      </c>
      <c r="D19" s="231">
        <v>30</v>
      </c>
    </row>
    <row r="20" spans="1:4" x14ac:dyDescent="0.25">
      <c r="B20" t="s">
        <v>119</v>
      </c>
      <c r="C20" t="s">
        <v>341</v>
      </c>
      <c r="D20" s="231">
        <v>7</v>
      </c>
    </row>
    <row r="21" spans="1:4" x14ac:dyDescent="0.25">
      <c r="B21" t="s">
        <v>246</v>
      </c>
      <c r="C21" t="s">
        <v>247</v>
      </c>
      <c r="D21" s="231">
        <v>29</v>
      </c>
    </row>
    <row r="22" spans="1:4" x14ac:dyDescent="0.25">
      <c r="B22" t="s">
        <v>194</v>
      </c>
      <c r="C22" t="s">
        <v>195</v>
      </c>
      <c r="D22" s="231">
        <v>27</v>
      </c>
    </row>
    <row r="23" spans="1:4" x14ac:dyDescent="0.25">
      <c r="B23" t="s">
        <v>99</v>
      </c>
      <c r="C23" t="s">
        <v>189</v>
      </c>
      <c r="D23" s="231">
        <v>27</v>
      </c>
    </row>
    <row r="24" spans="1:4" x14ac:dyDescent="0.25">
      <c r="B24" t="s">
        <v>240</v>
      </c>
      <c r="C24" t="s">
        <v>241</v>
      </c>
      <c r="D24" s="231">
        <v>27</v>
      </c>
    </row>
    <row r="25" spans="1:4" x14ac:dyDescent="0.25">
      <c r="B25" t="s">
        <v>116</v>
      </c>
      <c r="C25" t="s">
        <v>342</v>
      </c>
      <c r="D25" s="231">
        <v>22</v>
      </c>
    </row>
    <row r="26" spans="1:4" x14ac:dyDescent="0.25">
      <c r="B26" t="s">
        <v>235</v>
      </c>
      <c r="C26" t="s">
        <v>236</v>
      </c>
      <c r="D26" s="231">
        <v>20</v>
      </c>
    </row>
    <row r="27" spans="1:4" x14ac:dyDescent="0.25">
      <c r="B27" t="s">
        <v>227</v>
      </c>
      <c r="C27" t="s">
        <v>228</v>
      </c>
      <c r="D27" s="231">
        <v>19</v>
      </c>
    </row>
    <row r="28" spans="1:4" x14ac:dyDescent="0.25">
      <c r="B28" t="s">
        <v>91</v>
      </c>
      <c r="C28" t="s">
        <v>92</v>
      </c>
      <c r="D28" s="231">
        <v>19</v>
      </c>
    </row>
    <row r="29" spans="1:4" x14ac:dyDescent="0.25">
      <c r="B29" t="s">
        <v>198</v>
      </c>
      <c r="C29" t="s">
        <v>199</v>
      </c>
      <c r="D29" s="231">
        <v>19</v>
      </c>
    </row>
    <row r="30" spans="1:4" x14ac:dyDescent="0.25">
      <c r="B30" t="s">
        <v>101</v>
      </c>
      <c r="C30" t="s">
        <v>237</v>
      </c>
      <c r="D30" s="231">
        <v>18</v>
      </c>
    </row>
    <row r="31" spans="1:4" x14ac:dyDescent="0.25">
      <c r="B31" t="s">
        <v>207</v>
      </c>
      <c r="C31" t="s">
        <v>208</v>
      </c>
      <c r="D31" s="231">
        <v>18</v>
      </c>
    </row>
    <row r="32" spans="1:4" x14ac:dyDescent="0.25">
      <c r="B32" t="s">
        <v>286</v>
      </c>
      <c r="C32" t="s">
        <v>287</v>
      </c>
      <c r="D32" s="231">
        <v>18</v>
      </c>
    </row>
    <row r="33" spans="2:4" x14ac:dyDescent="0.25">
      <c r="B33" t="s">
        <v>215</v>
      </c>
      <c r="C33" t="s">
        <v>348</v>
      </c>
      <c r="D33" s="231">
        <v>18</v>
      </c>
    </row>
    <row r="34" spans="2:4" x14ac:dyDescent="0.25">
      <c r="B34" t="s">
        <v>238</v>
      </c>
      <c r="C34" t="s">
        <v>239</v>
      </c>
      <c r="D34" s="231">
        <v>17</v>
      </c>
    </row>
    <row r="35" spans="2:4" x14ac:dyDescent="0.25">
      <c r="B35" t="s">
        <v>100</v>
      </c>
      <c r="C35" t="s">
        <v>230</v>
      </c>
      <c r="D35" s="231">
        <v>13</v>
      </c>
    </row>
    <row r="36" spans="2:4" x14ac:dyDescent="0.25">
      <c r="B36" t="s">
        <v>212</v>
      </c>
      <c r="C36" t="s">
        <v>213</v>
      </c>
      <c r="D36" s="231">
        <v>13</v>
      </c>
    </row>
    <row r="37" spans="2:4" x14ac:dyDescent="0.25">
      <c r="B37" t="s">
        <v>106</v>
      </c>
      <c r="C37" t="s">
        <v>217</v>
      </c>
      <c r="D37" s="231">
        <v>13</v>
      </c>
    </row>
    <row r="38" spans="2:4" x14ac:dyDescent="0.25">
      <c r="B38" t="s">
        <v>219</v>
      </c>
      <c r="C38" t="s">
        <v>220</v>
      </c>
      <c r="D38" s="231">
        <v>12</v>
      </c>
    </row>
    <row r="39" spans="2:4" x14ac:dyDescent="0.25">
      <c r="B39" t="s">
        <v>96</v>
      </c>
      <c r="C39" t="s">
        <v>218</v>
      </c>
      <c r="D39" s="231">
        <v>11</v>
      </c>
    </row>
    <row r="40" spans="2:4" x14ac:dyDescent="0.25">
      <c r="B40" t="s">
        <v>232</v>
      </c>
      <c r="C40" t="s">
        <v>233</v>
      </c>
      <c r="D40" s="231">
        <v>11</v>
      </c>
    </row>
    <row r="41" spans="2:4" x14ac:dyDescent="0.25">
      <c r="B41" t="s">
        <v>203</v>
      </c>
      <c r="C41" t="s">
        <v>204</v>
      </c>
      <c r="D41" s="231">
        <v>8</v>
      </c>
    </row>
    <row r="42" spans="2:4" x14ac:dyDescent="0.25">
      <c r="B42" t="s">
        <v>110</v>
      </c>
      <c r="C42" t="s">
        <v>231</v>
      </c>
      <c r="D42" s="231">
        <v>7</v>
      </c>
    </row>
    <row r="43" spans="2:4" x14ac:dyDescent="0.25">
      <c r="B43" t="s">
        <v>126</v>
      </c>
      <c r="C43" t="s">
        <v>127</v>
      </c>
      <c r="D43" s="231">
        <v>6</v>
      </c>
    </row>
    <row r="44" spans="2:4" x14ac:dyDescent="0.25">
      <c r="B44" t="s">
        <v>225</v>
      </c>
      <c r="C44" t="s">
        <v>226</v>
      </c>
      <c r="D44" s="231">
        <v>1</v>
      </c>
    </row>
    <row r="45" spans="2:4" x14ac:dyDescent="0.25">
      <c r="B45" t="s">
        <v>210</v>
      </c>
      <c r="C45" t="s">
        <v>211</v>
      </c>
      <c r="D45" s="231">
        <v>1</v>
      </c>
    </row>
    <row r="46" spans="2:4" x14ac:dyDescent="0.25">
      <c r="B46" t="s">
        <v>153</v>
      </c>
      <c r="C46" t="s">
        <v>153</v>
      </c>
      <c r="D46" s="231">
        <v>0</v>
      </c>
    </row>
    <row r="47" spans="2:4" x14ac:dyDescent="0.25">
      <c r="B47" t="s">
        <v>102</v>
      </c>
      <c r="C47" t="s">
        <v>103</v>
      </c>
      <c r="D47" s="231">
        <v>0</v>
      </c>
    </row>
    <row r="48" spans="2:4" x14ac:dyDescent="0.25">
      <c r="B48" t="s">
        <v>223</v>
      </c>
      <c r="C48" t="s">
        <v>224</v>
      </c>
      <c r="D48" s="231">
        <v>0</v>
      </c>
    </row>
    <row r="49" spans="1:4" x14ac:dyDescent="0.25">
      <c r="B49" t="s">
        <v>200</v>
      </c>
      <c r="C49" t="s">
        <v>201</v>
      </c>
      <c r="D49" s="231">
        <v>0</v>
      </c>
    </row>
    <row r="50" spans="1:4" x14ac:dyDescent="0.25">
      <c r="A50" t="s">
        <v>131</v>
      </c>
      <c r="D50" s="231">
        <v>431</v>
      </c>
    </row>
    <row r="51" spans="1:4" x14ac:dyDescent="0.25">
      <c r="A51" t="s">
        <v>63</v>
      </c>
      <c r="D51" s="231">
        <v>639</v>
      </c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5835A-504F-4632-BEE0-864743AF0E93}">
  <dimension ref="B2:G48"/>
  <sheetViews>
    <sheetView showGridLines="0" workbookViewId="0">
      <selection activeCell="E47" sqref="E47"/>
    </sheetView>
  </sheetViews>
  <sheetFormatPr defaultRowHeight="15" x14ac:dyDescent="0.25"/>
  <cols>
    <col min="1" max="1" width="11.5703125" customWidth="1"/>
    <col min="2" max="2" width="17.42578125" bestFit="1" customWidth="1"/>
    <col min="3" max="4" width="11.5703125" bestFit="1" customWidth="1"/>
    <col min="5" max="5" width="17.85546875" customWidth="1"/>
    <col min="6" max="7" width="29.5703125" customWidth="1"/>
    <col min="8" max="8" width="17.85546875" customWidth="1"/>
    <col min="9" max="9" width="11.28515625" bestFit="1" customWidth="1"/>
    <col min="10" max="10" width="17.5703125" customWidth="1"/>
    <col min="11" max="12" width="24.140625" customWidth="1"/>
  </cols>
  <sheetData>
    <row r="2" spans="5:7" x14ac:dyDescent="0.25">
      <c r="F2" s="161" t="s">
        <v>322</v>
      </c>
      <c r="G2" s="161" t="s">
        <v>323</v>
      </c>
    </row>
    <row r="3" spans="5:7" x14ac:dyDescent="0.25">
      <c r="E3" s="160" t="s">
        <v>317</v>
      </c>
      <c r="F3" s="158"/>
      <c r="G3" s="159"/>
    </row>
    <row r="4" spans="5:7" ht="24.75" customHeight="1" x14ac:dyDescent="0.25">
      <c r="E4" s="156" t="s">
        <v>320</v>
      </c>
      <c r="F4" s="157" t="s">
        <v>333</v>
      </c>
      <c r="G4" s="157" t="s">
        <v>83</v>
      </c>
    </row>
    <row r="5" spans="5:7" ht="24.75" customHeight="1" x14ac:dyDescent="0.25">
      <c r="E5" s="156" t="s">
        <v>321</v>
      </c>
      <c r="F5" s="157" t="s">
        <v>150</v>
      </c>
      <c r="G5" s="157" t="s">
        <v>335</v>
      </c>
    </row>
    <row r="7" spans="5:7" x14ac:dyDescent="0.25">
      <c r="E7" s="160" t="s">
        <v>318</v>
      </c>
      <c r="F7" s="158"/>
      <c r="G7" s="159"/>
    </row>
    <row r="8" spans="5:7" ht="24.75" customHeight="1" x14ac:dyDescent="0.25">
      <c r="E8" s="156" t="s">
        <v>320</v>
      </c>
      <c r="F8" s="157" t="s">
        <v>334</v>
      </c>
      <c r="G8" s="157" t="s">
        <v>149</v>
      </c>
    </row>
    <row r="9" spans="5:7" ht="24.75" customHeight="1" x14ac:dyDescent="0.25">
      <c r="E9" s="156" t="s">
        <v>321</v>
      </c>
      <c r="F9" s="157" t="s">
        <v>338</v>
      </c>
      <c r="G9" s="157" t="s">
        <v>336</v>
      </c>
    </row>
    <row r="11" spans="5:7" x14ac:dyDescent="0.25">
      <c r="E11" s="160" t="s">
        <v>319</v>
      </c>
      <c r="F11" s="158"/>
      <c r="G11" s="159"/>
    </row>
    <row r="12" spans="5:7" ht="24.75" customHeight="1" x14ac:dyDescent="0.25">
      <c r="E12" s="156" t="s">
        <v>320</v>
      </c>
      <c r="F12" s="157" t="s">
        <v>125</v>
      </c>
      <c r="G12" s="157" t="s">
        <v>333</v>
      </c>
    </row>
    <row r="13" spans="5:7" ht="24.75" customHeight="1" x14ac:dyDescent="0.25">
      <c r="E13" s="156" t="s">
        <v>321</v>
      </c>
      <c r="F13" s="157" t="s">
        <v>339</v>
      </c>
      <c r="G13" s="157" t="s">
        <v>337</v>
      </c>
    </row>
    <row r="19" spans="2:5" x14ac:dyDescent="0.25">
      <c r="B19" s="38" t="s">
        <v>88</v>
      </c>
      <c r="C19" t="s">
        <v>160</v>
      </c>
    </row>
    <row r="20" spans="2:5" x14ac:dyDescent="0.25">
      <c r="B20" s="38" t="s">
        <v>15</v>
      </c>
      <c r="C20" t="s">
        <v>160</v>
      </c>
    </row>
    <row r="21" spans="2:5" x14ac:dyDescent="0.25">
      <c r="B21" s="38" t="s">
        <v>67</v>
      </c>
      <c r="C21" t="s">
        <v>153</v>
      </c>
      <c r="E21">
        <v>12</v>
      </c>
    </row>
    <row r="23" spans="2:5" x14ac:dyDescent="0.25">
      <c r="B23" s="38" t="s">
        <v>8</v>
      </c>
      <c r="C23" t="s">
        <v>132</v>
      </c>
    </row>
    <row r="24" spans="2:5" x14ac:dyDescent="0.25">
      <c r="B24" t="s">
        <v>176</v>
      </c>
      <c r="C24" s="231">
        <v>13</v>
      </c>
      <c r="E24" s="154">
        <f>C24/$C$47*$E$21</f>
        <v>2.4761904761904763</v>
      </c>
    </row>
    <row r="25" spans="2:5" x14ac:dyDescent="0.25">
      <c r="B25" t="s">
        <v>83</v>
      </c>
      <c r="C25" s="231">
        <v>8</v>
      </c>
      <c r="E25" s="154">
        <f t="shared" ref="E25:E46" si="0">C25/$C$47*$E$21</f>
        <v>1.5238095238095237</v>
      </c>
    </row>
    <row r="26" spans="2:5" x14ac:dyDescent="0.25">
      <c r="B26" t="s">
        <v>150</v>
      </c>
      <c r="C26" s="231">
        <v>5</v>
      </c>
      <c r="E26" s="141">
        <f t="shared" si="0"/>
        <v>0.95238095238095233</v>
      </c>
    </row>
    <row r="27" spans="2:5" x14ac:dyDescent="0.25">
      <c r="B27" t="s">
        <v>70</v>
      </c>
      <c r="C27" s="231">
        <v>4</v>
      </c>
      <c r="E27" s="154">
        <f t="shared" si="0"/>
        <v>0.76190476190476186</v>
      </c>
    </row>
    <row r="28" spans="2:5" x14ac:dyDescent="0.25">
      <c r="B28" t="s">
        <v>125</v>
      </c>
      <c r="C28" s="231">
        <v>3</v>
      </c>
      <c r="E28" s="154">
        <f t="shared" si="0"/>
        <v>0.5714285714285714</v>
      </c>
    </row>
    <row r="29" spans="2:5" x14ac:dyDescent="0.25">
      <c r="B29" t="s">
        <v>234</v>
      </c>
      <c r="C29" s="231">
        <v>3</v>
      </c>
      <c r="E29" s="155">
        <f t="shared" si="0"/>
        <v>0.5714285714285714</v>
      </c>
    </row>
    <row r="30" spans="2:5" x14ac:dyDescent="0.25">
      <c r="B30" t="s">
        <v>79</v>
      </c>
      <c r="C30" s="231">
        <v>3</v>
      </c>
      <c r="E30" s="141">
        <f t="shared" si="0"/>
        <v>0.5714285714285714</v>
      </c>
    </row>
    <row r="31" spans="2:5" x14ac:dyDescent="0.25">
      <c r="B31" t="s">
        <v>148</v>
      </c>
      <c r="C31" s="231">
        <v>3</v>
      </c>
      <c r="E31" s="141">
        <f t="shared" si="0"/>
        <v>0.5714285714285714</v>
      </c>
    </row>
    <row r="32" spans="2:5" x14ac:dyDescent="0.25">
      <c r="B32" t="s">
        <v>95</v>
      </c>
      <c r="C32" s="231">
        <v>3</v>
      </c>
      <c r="E32" s="152">
        <f t="shared" si="0"/>
        <v>0.5714285714285714</v>
      </c>
    </row>
    <row r="33" spans="2:5" x14ac:dyDescent="0.25">
      <c r="B33" t="s">
        <v>186</v>
      </c>
      <c r="C33" s="231">
        <v>2</v>
      </c>
      <c r="E33" s="141">
        <f t="shared" si="0"/>
        <v>0.38095238095238093</v>
      </c>
    </row>
    <row r="34" spans="2:5" x14ac:dyDescent="0.25">
      <c r="B34" t="s">
        <v>214</v>
      </c>
      <c r="C34" s="231">
        <v>2</v>
      </c>
      <c r="E34" s="153">
        <f t="shared" si="0"/>
        <v>0.38095238095238093</v>
      </c>
    </row>
    <row r="35" spans="2:5" x14ac:dyDescent="0.25">
      <c r="B35" t="s">
        <v>157</v>
      </c>
      <c r="C35" s="231">
        <v>2</v>
      </c>
      <c r="E35" s="141">
        <f t="shared" si="0"/>
        <v>0.38095238095238093</v>
      </c>
    </row>
    <row r="36" spans="2:5" x14ac:dyDescent="0.25">
      <c r="B36" t="s">
        <v>108</v>
      </c>
      <c r="C36" s="231">
        <v>2</v>
      </c>
      <c r="E36" s="155">
        <f t="shared" si="0"/>
        <v>0.38095238095238093</v>
      </c>
    </row>
    <row r="37" spans="2:5" x14ac:dyDescent="0.25">
      <c r="B37" t="s">
        <v>209</v>
      </c>
      <c r="C37" s="231">
        <v>1</v>
      </c>
      <c r="E37" s="141">
        <f t="shared" si="0"/>
        <v>0.19047619047619047</v>
      </c>
    </row>
    <row r="38" spans="2:5" x14ac:dyDescent="0.25">
      <c r="B38" t="s">
        <v>78</v>
      </c>
      <c r="C38" s="231">
        <v>1</v>
      </c>
      <c r="E38" s="141">
        <f t="shared" si="0"/>
        <v>0.19047619047619047</v>
      </c>
    </row>
    <row r="39" spans="2:5" x14ac:dyDescent="0.25">
      <c r="B39" t="s">
        <v>153</v>
      </c>
      <c r="C39" s="231">
        <v>1</v>
      </c>
      <c r="E39" s="141">
        <f t="shared" si="0"/>
        <v>0.19047619047619047</v>
      </c>
    </row>
    <row r="40" spans="2:5" x14ac:dyDescent="0.25">
      <c r="B40" t="s">
        <v>171</v>
      </c>
      <c r="C40" s="231">
        <v>1</v>
      </c>
      <c r="E40" s="152">
        <f t="shared" si="0"/>
        <v>0.19047619047619047</v>
      </c>
    </row>
    <row r="41" spans="2:5" x14ac:dyDescent="0.25">
      <c r="B41" t="s">
        <v>202</v>
      </c>
      <c r="C41" s="231">
        <v>1</v>
      </c>
      <c r="E41" s="153">
        <f t="shared" si="0"/>
        <v>0.19047619047619047</v>
      </c>
    </row>
    <row r="42" spans="2:5" x14ac:dyDescent="0.25">
      <c r="B42" t="s">
        <v>242</v>
      </c>
      <c r="C42" s="231">
        <v>1</v>
      </c>
      <c r="E42" s="141">
        <f t="shared" si="0"/>
        <v>0.19047619047619047</v>
      </c>
    </row>
    <row r="43" spans="2:5" x14ac:dyDescent="0.25">
      <c r="B43" t="s">
        <v>149</v>
      </c>
      <c r="C43" s="231">
        <v>1</v>
      </c>
      <c r="E43" s="141">
        <f t="shared" si="0"/>
        <v>0.19047619047619047</v>
      </c>
    </row>
    <row r="44" spans="2:5" x14ac:dyDescent="0.25">
      <c r="B44" t="s">
        <v>128</v>
      </c>
      <c r="C44" s="231">
        <v>1</v>
      </c>
      <c r="E44" s="141">
        <f t="shared" si="0"/>
        <v>0.19047619047619047</v>
      </c>
    </row>
    <row r="45" spans="2:5" x14ac:dyDescent="0.25">
      <c r="B45" t="s">
        <v>104</v>
      </c>
      <c r="C45" s="231">
        <v>1</v>
      </c>
      <c r="E45" s="141">
        <f t="shared" si="0"/>
        <v>0.19047619047619047</v>
      </c>
    </row>
    <row r="46" spans="2:5" x14ac:dyDescent="0.25">
      <c r="B46" t="s">
        <v>98</v>
      </c>
      <c r="C46" s="231">
        <v>1</v>
      </c>
      <c r="E46" s="141">
        <f t="shared" si="0"/>
        <v>0.19047619047619047</v>
      </c>
    </row>
    <row r="47" spans="2:5" x14ac:dyDescent="0.25">
      <c r="B47" t="s">
        <v>63</v>
      </c>
      <c r="C47" s="231">
        <v>63</v>
      </c>
      <c r="E47" s="141"/>
    </row>
    <row r="48" spans="2:5" x14ac:dyDescent="0.25">
      <c r="E48" s="141"/>
    </row>
  </sheetData>
  <pageMargins left="0.7" right="0.7" top="0.75" bottom="0.75" header="0.3" footer="0.3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810D8-568F-4462-BAE3-2991B08434A2}">
  <dimension ref="B1:AE31"/>
  <sheetViews>
    <sheetView showGridLines="0" topLeftCell="H1" workbookViewId="0">
      <selection activeCell="AE8" sqref="AE8"/>
    </sheetView>
  </sheetViews>
  <sheetFormatPr defaultRowHeight="15" outlineLevelCol="1" x14ac:dyDescent="0.25"/>
  <cols>
    <col min="2" max="2" width="35.42578125" bestFit="1" customWidth="1"/>
    <col min="3" max="4" width="11.5703125" bestFit="1" customWidth="1"/>
    <col min="5" max="8" width="11.5703125" customWidth="1"/>
    <col min="9" max="9" width="5.42578125" customWidth="1"/>
    <col min="10" max="10" width="27.85546875" bestFit="1" customWidth="1"/>
    <col min="11" max="11" width="6.28515625" customWidth="1"/>
    <col min="13" max="13" width="0.85546875" customWidth="1"/>
    <col min="14" max="15" width="9.140625" customWidth="1" outlineLevel="1"/>
    <col min="16" max="16" width="5.140625" customWidth="1"/>
    <col min="17" max="17" width="4.42578125" customWidth="1"/>
    <col min="18" max="18" width="27.85546875" bestFit="1" customWidth="1"/>
    <col min="20" max="20" width="9.140625" customWidth="1"/>
    <col min="21" max="21" width="0.85546875" customWidth="1"/>
    <col min="22" max="23" width="9.140625" customWidth="1" outlineLevel="1"/>
    <col min="24" max="24" width="5.42578125" customWidth="1"/>
    <col min="25" max="25" width="4.28515625" customWidth="1"/>
    <col min="26" max="26" width="27.85546875" bestFit="1" customWidth="1"/>
    <col min="29" max="29" width="0.85546875" customWidth="1"/>
    <col min="30" max="31" width="9.140625" customWidth="1" outlineLevel="1"/>
  </cols>
  <sheetData>
    <row r="1" spans="2:31" x14ac:dyDescent="0.25">
      <c r="B1" s="38" t="s">
        <v>3</v>
      </c>
      <c r="C1" t="s">
        <v>160</v>
      </c>
      <c r="D1" t="s">
        <v>314</v>
      </c>
      <c r="E1">
        <f>60*5</f>
        <v>300</v>
      </c>
      <c r="F1">
        <f>60*7</f>
        <v>420</v>
      </c>
      <c r="G1">
        <f>60*5</f>
        <v>300</v>
      </c>
    </row>
    <row r="2" spans="2:31" x14ac:dyDescent="0.25">
      <c r="B2" s="38" t="s">
        <v>67</v>
      </c>
      <c r="C2" t="s">
        <v>153</v>
      </c>
      <c r="D2" t="s">
        <v>315</v>
      </c>
      <c r="E2">
        <v>240</v>
      </c>
    </row>
    <row r="3" spans="2:31" x14ac:dyDescent="0.25">
      <c r="D3" t="s">
        <v>316</v>
      </c>
      <c r="E3">
        <v>240</v>
      </c>
    </row>
    <row r="4" spans="2:31" x14ac:dyDescent="0.25">
      <c r="B4" s="38" t="s">
        <v>15</v>
      </c>
      <c r="C4" t="s">
        <v>132</v>
      </c>
      <c r="E4" s="2" t="s">
        <v>58</v>
      </c>
      <c r="F4" s="2" t="s">
        <v>60</v>
      </c>
      <c r="G4" s="2" t="s">
        <v>313</v>
      </c>
      <c r="I4" s="80" t="s">
        <v>324</v>
      </c>
      <c r="Q4" s="80" t="s">
        <v>327</v>
      </c>
      <c r="Y4" s="80" t="s">
        <v>328</v>
      </c>
    </row>
    <row r="5" spans="2:31" x14ac:dyDescent="0.25">
      <c r="B5">
        <v>0</v>
      </c>
      <c r="C5" s="231"/>
      <c r="I5" s="147" t="s">
        <v>15</v>
      </c>
      <c r="J5" s="147"/>
      <c r="K5" s="148" t="s">
        <v>325</v>
      </c>
      <c r="L5" s="148" t="s">
        <v>57</v>
      </c>
      <c r="N5" t="s">
        <v>326</v>
      </c>
      <c r="Q5" s="147" t="s">
        <v>15</v>
      </c>
      <c r="R5" s="147"/>
      <c r="S5" s="148" t="s">
        <v>325</v>
      </c>
      <c r="T5" s="148" t="s">
        <v>57</v>
      </c>
      <c r="V5" t="s">
        <v>326</v>
      </c>
      <c r="Y5" s="147" t="s">
        <v>15</v>
      </c>
      <c r="Z5" s="147"/>
      <c r="AA5" s="148" t="s">
        <v>325</v>
      </c>
      <c r="AB5" s="148" t="s">
        <v>57</v>
      </c>
      <c r="AD5" t="s">
        <v>326</v>
      </c>
    </row>
    <row r="6" spans="2:31" x14ac:dyDescent="0.25">
      <c r="B6">
        <v>1</v>
      </c>
      <c r="C6" s="231">
        <v>2</v>
      </c>
      <c r="E6">
        <f>$C6*E$1+$C6/2*E$2+$C6/3*E$3</f>
        <v>1000</v>
      </c>
      <c r="F6">
        <f>$C6*F$1+$C6/2*F$2+$C6/3*F$3</f>
        <v>840</v>
      </c>
      <c r="G6">
        <f>$C6*G$1+$C6/2*G$2+$C6/3*G$3</f>
        <v>600</v>
      </c>
      <c r="I6" s="150">
        <v>10</v>
      </c>
      <c r="J6" s="142" t="str">
        <f>IFERROR(INDEX(Classes!$F$3:$F$15,MATCH(Rings!I6,Classes!$E$3:$E$15,0),1),"")</f>
        <v>Unofficial 10yrs &amp; Under 30cm</v>
      </c>
      <c r="K6" s="142">
        <f t="shared" ref="K6:K16" si="0">INDEX($C$5:$C$29,MATCH(I6,$B$5:$B$29,0),1)</f>
        <v>6</v>
      </c>
      <c r="L6" s="143" t="s">
        <v>60</v>
      </c>
      <c r="N6">
        <f>IFERROR((K6*INDEX($E$1:$G$1,1,MATCH(L6,$E$4:$G$4,0))+K6/2*INDEX($E$2:$G$2,1,MATCH(L6,$E$4:$G$4,0))+K6/3*INDEX($E$3:$G$3,1,MATCH(L6,$E$4:$G$4,0)))/60,"")</f>
        <v>42</v>
      </c>
      <c r="O6" s="165">
        <f>SUM(N$6:N6)/60</f>
        <v>0.7</v>
      </c>
      <c r="Q6" s="150">
        <v>3</v>
      </c>
      <c r="R6" s="142" t="str">
        <f>IFERROR(INDEX(Classes!$F$3:$F$15,MATCH(Rings!Q6,Classes!$E$3:$E$15,0),1),"")</f>
        <v>Official 12yrs &amp; Under 80cm</v>
      </c>
      <c r="S6" s="142">
        <f t="shared" ref="S6" si="1">INDEX($C$5:$C$29,MATCH(Q6,$B$5:$B$29,0),1)</f>
        <v>3</v>
      </c>
      <c r="T6" s="149" t="s">
        <v>60</v>
      </c>
      <c r="V6">
        <f>IFERROR((S6*INDEX($E$1:$G$1,1,MATCH(T6,$E$4:$G$4,0))+S6/2*INDEX($E$2:$G$2,1,MATCH(T6,$E$4:$G$4,0))+S6/3*INDEX($E$3:$G$3,1,MATCH(T6,$E$4:$G$4,0)))/60,"")</f>
        <v>21</v>
      </c>
      <c r="W6" s="165">
        <f>SUM(V$6:V6)/60</f>
        <v>0.35</v>
      </c>
      <c r="Y6" s="150">
        <v>4</v>
      </c>
      <c r="Z6" s="142" t="str">
        <f>IFERROR(INDEX(Classes!$F$3:$F$15,MATCH(Rings!Y6,Classes!$E$3:$E$15,0),1),"")</f>
        <v>Official 13 - 26 yrs 70cm</v>
      </c>
      <c r="AA6" s="142">
        <f t="shared" ref="AA6:AA7" si="2">INDEX($C$5:$C$29,MATCH(Y6,$B$5:$B$29,0),1)</f>
        <v>16</v>
      </c>
      <c r="AB6" s="149" t="s">
        <v>60</v>
      </c>
      <c r="AD6">
        <f>IFERROR((AA6*INDEX($E$1:$G$1,1,MATCH(AB6,$E$4:$G$4,0))+AA6/2*INDEX($E$2:$G$2,1,MATCH(AB6,$E$4:$G$4,0))+AA6/3*INDEX($E$3:$G$3,1,MATCH(AB6,$E$4:$G$4,0)))/60,"")</f>
        <v>112</v>
      </c>
      <c r="AE6" s="165">
        <f>SUM(AD$6:AD6)/60</f>
        <v>1.8666666666666667</v>
      </c>
    </row>
    <row r="7" spans="2:31" x14ac:dyDescent="0.25">
      <c r="B7">
        <v>2</v>
      </c>
      <c r="C7" s="231">
        <v>4</v>
      </c>
      <c r="E7">
        <f t="shared" ref="E7:G15" si="3">$C7*E$1+$C7/2*E$2+$C7/3*E$3</f>
        <v>2000</v>
      </c>
      <c r="F7">
        <f t="shared" si="3"/>
        <v>1680</v>
      </c>
      <c r="G7">
        <f t="shared" si="3"/>
        <v>1200</v>
      </c>
      <c r="I7" s="150">
        <v>11</v>
      </c>
      <c r="J7" s="142" t="str">
        <f>IFERROR(INDEX(Classes!$F$3:$F$15,MATCH(Rings!I7,Classes!$E$3:$E$15,0),1),"")</f>
        <v>Unofficial 12yrs &amp; Under 50cm</v>
      </c>
      <c r="K7" s="142">
        <f t="shared" si="0"/>
        <v>3</v>
      </c>
      <c r="L7" s="143" t="s">
        <v>60</v>
      </c>
      <c r="N7">
        <f t="shared" ref="N7:N11" si="4">IFERROR((K7*INDEX($E$1:$G$1,1,MATCH(L7,$E$4:$G$4,0))+K7/2*INDEX($E$2:$G$2,1,MATCH(L7,$E$4:$G$4,0))+K7/3*INDEX($E$3:$G$3,1,MATCH(L7,$E$4:$G$4,0)))/60,"")</f>
        <v>21</v>
      </c>
      <c r="O7" s="165">
        <f>SUM(N$6:N7)/60</f>
        <v>1.05</v>
      </c>
      <c r="Q7" s="150">
        <v>5</v>
      </c>
      <c r="R7" s="142" t="str">
        <f>IFERROR(INDEX(Classes!$F$3:$F$15,MATCH(Rings!Q7,Classes!$E$3:$E$15,0),1),"")</f>
        <v>Official 13 - 26 yrs 80cm</v>
      </c>
      <c r="S7" s="142">
        <f>INDEX($C$5:$C$29,MATCH(Q7,$B$5:$B$29,0),1)</f>
        <v>14</v>
      </c>
      <c r="T7" s="149" t="s">
        <v>60</v>
      </c>
      <c r="V7">
        <f t="shared" ref="V7:V8" si="5">IFERROR((S7*INDEX($E$1:$G$1,1,MATCH(T7,$E$4:$G$4,0))+S7/2*INDEX($E$2:$G$2,1,MATCH(T7,$E$4:$G$4,0))+S7/3*INDEX($E$3:$G$3,1,MATCH(T7,$E$4:$G$4,0)))/60,"")</f>
        <v>98</v>
      </c>
      <c r="W7" s="165">
        <f>SUM(V$6:V7)/60</f>
        <v>1.9833333333333334</v>
      </c>
      <c r="Y7" s="150">
        <v>2</v>
      </c>
      <c r="Z7" s="142" t="str">
        <f>IFERROR(INDEX(Classes!$F$3:$F$15,MATCH(Rings!Y7,Classes!$E$3:$E$15,0),1),"")</f>
        <v>Official 12yrs &amp; Under 70cm</v>
      </c>
      <c r="AA7" s="142">
        <f t="shared" si="2"/>
        <v>4</v>
      </c>
      <c r="AB7" s="149" t="s">
        <v>60</v>
      </c>
      <c r="AD7">
        <f t="shared" ref="AD7:AD16" si="6">IFERROR((AA7*INDEX($E$1:$G$1,1,MATCH(AB7,$E$4:$G$4,0))+AA7/2*INDEX($E$2:$G$2,1,MATCH(AB7,$E$4:$G$4,0))+AA7/3*INDEX($E$3:$G$3,1,MATCH(AB7,$E$4:$G$4,0)))/60,"")</f>
        <v>28</v>
      </c>
      <c r="AE7" s="165">
        <f>SUM(AD$6:AD7)/60</f>
        <v>2.3333333333333335</v>
      </c>
    </row>
    <row r="8" spans="2:31" x14ac:dyDescent="0.25">
      <c r="B8">
        <v>3</v>
      </c>
      <c r="C8" s="231">
        <v>3</v>
      </c>
      <c r="E8">
        <f t="shared" si="3"/>
        <v>1500</v>
      </c>
      <c r="F8">
        <f t="shared" si="3"/>
        <v>1260</v>
      </c>
      <c r="G8">
        <f t="shared" si="3"/>
        <v>900</v>
      </c>
      <c r="I8" s="150">
        <v>12</v>
      </c>
      <c r="J8" s="142" t="str">
        <f>IFERROR(INDEX(Classes!$F$3:$F$15,MATCH(Rings!I8,Classes!$E$3:$E$15,0),1),"")</f>
        <v>Unofficial 13 - 26 yrs 60cm</v>
      </c>
      <c r="K8" s="142">
        <f t="shared" si="0"/>
        <v>10</v>
      </c>
      <c r="L8" s="143" t="s">
        <v>60</v>
      </c>
      <c r="N8">
        <f t="shared" si="4"/>
        <v>70</v>
      </c>
      <c r="O8" s="165">
        <f>SUM(N$6:N8)/60</f>
        <v>2.2166666666666668</v>
      </c>
      <c r="Q8" s="150">
        <v>7</v>
      </c>
      <c r="R8" s="142" t="str">
        <f>IFERROR(INDEX(Classes!$F$3:$F$15,MATCH(Rings!Q8,Classes!$E$3:$E$15,0),1),"")</f>
        <v>Official 13 - 26 yrs 100cm</v>
      </c>
      <c r="S8" s="142">
        <f t="shared" ref="S8" si="7">INDEX($C$5:$C$29,MATCH(Q8,$B$5:$B$29,0),1)</f>
        <v>3</v>
      </c>
      <c r="T8" s="149" t="s">
        <v>60</v>
      </c>
      <c r="V8">
        <f t="shared" si="5"/>
        <v>21</v>
      </c>
      <c r="W8" s="165">
        <f>SUM(V$6:V8)/60</f>
        <v>2.3333333333333335</v>
      </c>
      <c r="Y8" s="150">
        <v>6</v>
      </c>
      <c r="Z8" s="142" t="str">
        <f>IFERROR(INDEX(Classes!$F$3:$F$15,MATCH(Rings!Y8,Classes!$E$3:$E$15,0),1),"")</f>
        <v>Official 13 - 26 yrs 90cm</v>
      </c>
      <c r="AA8" s="142">
        <f t="shared" ref="AA8:AA16" si="8">INDEX($C$5:$C$29,MATCH(Y8,$B$5:$B$29,0),1)</f>
        <v>2</v>
      </c>
      <c r="AB8" s="149" t="s">
        <v>60</v>
      </c>
      <c r="AD8">
        <f t="shared" ref="AD8:AD13" si="9">IFERROR((AA8*INDEX($E$1:$G$1,1,MATCH(AB8,$E$4:$G$4,0))+AA8/2*INDEX($E$2:$G$2,1,MATCH(AB8,$E$4:$G$4,0))+AA8/3*INDEX($E$3:$G$3,1,MATCH(AB8,$E$4:$G$4,0)))/60,"")</f>
        <v>14</v>
      </c>
      <c r="AE8" s="165">
        <f>SUM(AD$6:AD8)/60</f>
        <v>2.5666666666666669</v>
      </c>
    </row>
    <row r="9" spans="2:31" x14ac:dyDescent="0.25">
      <c r="B9">
        <v>4</v>
      </c>
      <c r="C9" s="231">
        <v>16</v>
      </c>
      <c r="E9">
        <f t="shared" si="3"/>
        <v>8000</v>
      </c>
      <c r="F9">
        <f t="shared" si="3"/>
        <v>6720</v>
      </c>
      <c r="G9">
        <f t="shared" si="3"/>
        <v>4800</v>
      </c>
      <c r="I9" s="150">
        <v>1</v>
      </c>
      <c r="J9" s="142" t="str">
        <f>IFERROR(INDEX(Classes!$F$3:$F$15,MATCH(Rings!I9,Classes!$E$3:$E$15,0),1),"")</f>
        <v>Official 12yrs &amp; Under 60cm</v>
      </c>
      <c r="K9" s="142">
        <f t="shared" si="0"/>
        <v>2</v>
      </c>
      <c r="L9" s="143" t="s">
        <v>60</v>
      </c>
      <c r="N9">
        <f t="shared" si="4"/>
        <v>14</v>
      </c>
      <c r="O9" s="165">
        <f>SUM(N$6:N9)/60</f>
        <v>2.4500000000000002</v>
      </c>
      <c r="Q9" s="150">
        <v>4</v>
      </c>
      <c r="R9" s="142" t="str">
        <f>IFERROR(INDEX(Classes!$F$3:$F$15,MATCH(Rings!Q9,Classes!$E$3:$E$15,0),1),"")</f>
        <v>Official 13 - 26 yrs 70cm</v>
      </c>
      <c r="S9" s="142">
        <f t="shared" ref="S9:S12" si="10">INDEX($C$5:$C$29,MATCH(Q9,$B$5:$B$29,0),1)</f>
        <v>16</v>
      </c>
      <c r="T9" s="144" t="s">
        <v>58</v>
      </c>
      <c r="V9">
        <f t="shared" ref="V9:V17" si="11">IFERROR((S9*INDEX($E$1:$G$1,1,MATCH(T9,$E$4:$G$4,0))+S9/2*INDEX($E$2:$G$2,1,MATCH(T9,$E$4:$G$4,0))+S9/3*INDEX($E$3:$G$3,1,MATCH(T9,$E$4:$G$4,0)))/60,"")</f>
        <v>133.33333333333334</v>
      </c>
      <c r="W9" s="165">
        <f>SUM(V$6:V9)/60</f>
        <v>4.5555555555555562</v>
      </c>
      <c r="Y9" s="150">
        <v>10</v>
      </c>
      <c r="Z9" s="142" t="str">
        <f>IFERROR(INDEX(Classes!$F$3:$F$15,MATCH(Rings!Y9,Classes!$E$3:$E$15,0),1),"")</f>
        <v>Unofficial 10yrs &amp; Under 30cm</v>
      </c>
      <c r="AA9" s="142">
        <f t="shared" si="8"/>
        <v>6</v>
      </c>
      <c r="AB9" s="144" t="s">
        <v>58</v>
      </c>
      <c r="AD9">
        <f t="shared" si="9"/>
        <v>50</v>
      </c>
      <c r="AE9" s="165">
        <f>SUM(AD$6:AD9)/60</f>
        <v>3.4</v>
      </c>
    </row>
    <row r="10" spans="2:31" x14ac:dyDescent="0.25">
      <c r="B10">
        <v>5</v>
      </c>
      <c r="C10" s="231">
        <v>14</v>
      </c>
      <c r="E10">
        <f t="shared" si="3"/>
        <v>7000</v>
      </c>
      <c r="F10">
        <f t="shared" si="3"/>
        <v>5880</v>
      </c>
      <c r="G10">
        <f t="shared" si="3"/>
        <v>4200</v>
      </c>
      <c r="I10" s="150">
        <v>5</v>
      </c>
      <c r="J10" s="142" t="str">
        <f>IFERROR(INDEX(Classes!$F$3:$F$15,MATCH(Rings!I10,Classes!$E$3:$E$15,0),1),"")</f>
        <v>Official 13 - 26 yrs 80cm</v>
      </c>
      <c r="K10" s="142">
        <f t="shared" si="0"/>
        <v>14</v>
      </c>
      <c r="L10" s="144" t="s">
        <v>58</v>
      </c>
      <c r="N10">
        <f t="shared" si="4"/>
        <v>116.66666666666667</v>
      </c>
      <c r="O10" s="165">
        <f>SUM(N$6:N10)/60</f>
        <v>4.3944444444444448</v>
      </c>
      <c r="Q10" s="150">
        <v>2</v>
      </c>
      <c r="R10" s="142" t="str">
        <f>IFERROR(INDEX(Classes!$F$3:$F$15,MATCH(Rings!Q10,Classes!$E$3:$E$15,0),1),"")</f>
        <v>Official 12yrs &amp; Under 70cm</v>
      </c>
      <c r="S10" s="142">
        <f t="shared" si="10"/>
        <v>4</v>
      </c>
      <c r="T10" s="144" t="s">
        <v>58</v>
      </c>
      <c r="V10">
        <f t="shared" si="11"/>
        <v>33.333333333333336</v>
      </c>
      <c r="W10" s="165">
        <f>SUM(V$6:V10)/60</f>
        <v>5.1111111111111116</v>
      </c>
      <c r="Y10" s="150">
        <v>11</v>
      </c>
      <c r="Z10" s="142" t="str">
        <f>IFERROR(INDEX(Classes!$F$3:$F$15,MATCH(Rings!Y10,Classes!$E$3:$E$15,0),1),"")</f>
        <v>Unofficial 12yrs &amp; Under 50cm</v>
      </c>
      <c r="AA10" s="142">
        <f t="shared" si="8"/>
        <v>3</v>
      </c>
      <c r="AB10" s="144" t="s">
        <v>58</v>
      </c>
      <c r="AD10">
        <f t="shared" si="9"/>
        <v>25</v>
      </c>
      <c r="AE10" s="165">
        <f>SUM(AD$6:AD10)/60</f>
        <v>3.8166666666666669</v>
      </c>
    </row>
    <row r="11" spans="2:31" x14ac:dyDescent="0.25">
      <c r="B11">
        <v>6</v>
      </c>
      <c r="C11" s="231">
        <v>2</v>
      </c>
      <c r="E11">
        <f t="shared" si="3"/>
        <v>1000</v>
      </c>
      <c r="F11">
        <f t="shared" si="3"/>
        <v>840</v>
      </c>
      <c r="G11">
        <f t="shared" si="3"/>
        <v>600</v>
      </c>
      <c r="I11" s="150">
        <v>3</v>
      </c>
      <c r="J11" s="142" t="str">
        <f>IFERROR(INDEX(Classes!$F$3:$F$15,MATCH(Rings!I11,Classes!$E$3:$E$15,0),1),"")</f>
        <v>Official 12yrs &amp; Under 80cm</v>
      </c>
      <c r="K11" s="142">
        <f t="shared" si="0"/>
        <v>3</v>
      </c>
      <c r="L11" s="144" t="s">
        <v>58</v>
      </c>
      <c r="N11">
        <f t="shared" si="4"/>
        <v>25</v>
      </c>
      <c r="O11" s="165">
        <f>SUM(N$6:N11)/60</f>
        <v>4.8111111111111118</v>
      </c>
      <c r="Q11" s="150"/>
      <c r="R11" s="142" t="str">
        <f>IFERROR(INDEX(Classes!$F$3:$F$15,MATCH(Rings!Q11,Classes!$E$3:$E$15,0),1),"")</f>
        <v/>
      </c>
      <c r="S11" s="142"/>
      <c r="T11" s="145" t="s">
        <v>329</v>
      </c>
      <c r="V11" t="str">
        <f t="shared" ref="V11:V16" si="12">IFERROR((S11*INDEX($E$1:$G$1,1,MATCH(T11,$E$4:$G$4,0))+S11/2*INDEX($E$2:$G$2,1,MATCH(T11,$E$4:$G$4,0))+S11/3*INDEX($E$3:$G$3,1,MATCH(T11,$E$4:$G$4,0)))/60,"")</f>
        <v/>
      </c>
      <c r="W11" s="165">
        <f>SUM(V$6:V11)/60</f>
        <v>5.1111111111111116</v>
      </c>
      <c r="Y11" s="150"/>
      <c r="Z11" s="142" t="str">
        <f>IFERROR(INDEX(Classes!$F$3:$F$15,MATCH(Rings!Y11,Classes!$E$3:$E$15,0),1),"")</f>
        <v/>
      </c>
      <c r="AA11" s="142"/>
      <c r="AB11" s="145" t="s">
        <v>329</v>
      </c>
      <c r="AE11" s="165"/>
    </row>
    <row r="12" spans="2:31" x14ac:dyDescent="0.25">
      <c r="B12">
        <v>7</v>
      </c>
      <c r="C12" s="231">
        <v>3</v>
      </c>
      <c r="E12">
        <f t="shared" si="3"/>
        <v>1500</v>
      </c>
      <c r="F12">
        <f t="shared" si="3"/>
        <v>1260</v>
      </c>
      <c r="G12">
        <f t="shared" si="3"/>
        <v>900</v>
      </c>
      <c r="I12" s="150"/>
      <c r="J12" s="142" t="str">
        <f>IFERROR(INDEX(Classes!$F$3:$F$15,MATCH(Rings!I12,Classes!$E$3:$E$15,0),1),"")</f>
        <v/>
      </c>
      <c r="K12" s="142"/>
      <c r="L12" s="145" t="s">
        <v>329</v>
      </c>
      <c r="N12" t="str">
        <f t="shared" ref="N12:N17" si="13">IFERROR((K12*INDEX($E$1:$G$1,1,MATCH(L12,$E$4:$G$4,0))+K12/2*INDEX($E$2:$G$2,1,MATCH(L12,$E$4:$G$4,0))+K12/3*INDEX($E$3:$G$3,1,MATCH(L12,$E$4:$G$4,0)))/60,"")</f>
        <v/>
      </c>
      <c r="O12" s="165">
        <f>SUM(N$6:N12)/60</f>
        <v>4.8111111111111118</v>
      </c>
      <c r="Q12" s="150">
        <v>6</v>
      </c>
      <c r="R12" s="142" t="str">
        <f>IFERROR(INDEX(Classes!$F$3:$F$15,MATCH(Rings!Q12,Classes!$E$3:$E$15,0),1),"")</f>
        <v>Official 13 - 26 yrs 90cm</v>
      </c>
      <c r="S12" s="142">
        <f t="shared" si="10"/>
        <v>2</v>
      </c>
      <c r="T12" s="144" t="s">
        <v>58</v>
      </c>
      <c r="V12">
        <f t="shared" si="12"/>
        <v>16.666666666666668</v>
      </c>
      <c r="W12" s="165">
        <f>SUM(V$6:V12)/60</f>
        <v>5.3888888888888893</v>
      </c>
      <c r="Y12" s="150">
        <v>1</v>
      </c>
      <c r="Z12" s="142" t="str">
        <f>IFERROR(INDEX(Classes!$F$3:$F$15,MATCH(Rings!Y12,Classes!$E$3:$E$15,0),1),"")</f>
        <v>Official 12yrs &amp; Under 60cm</v>
      </c>
      <c r="AA12" s="142">
        <f t="shared" si="8"/>
        <v>2</v>
      </c>
      <c r="AB12" s="144" t="s">
        <v>58</v>
      </c>
      <c r="AD12">
        <f t="shared" si="9"/>
        <v>16.666666666666668</v>
      </c>
      <c r="AE12" s="165">
        <f>SUM(AD$6:AD12)/60</f>
        <v>4.0944444444444441</v>
      </c>
    </row>
    <row r="13" spans="2:31" x14ac:dyDescent="0.25">
      <c r="B13">
        <v>10</v>
      </c>
      <c r="C13" s="231">
        <v>6</v>
      </c>
      <c r="E13">
        <f t="shared" si="3"/>
        <v>3000</v>
      </c>
      <c r="F13">
        <f t="shared" si="3"/>
        <v>2520</v>
      </c>
      <c r="G13">
        <f t="shared" si="3"/>
        <v>1800</v>
      </c>
      <c r="I13" s="150">
        <v>7</v>
      </c>
      <c r="J13" s="142" t="str">
        <f>IFERROR(INDEX(Classes!$F$3:$F$15,MATCH(Rings!I13,Classes!$E$3:$E$15,0),1),"")</f>
        <v>Official 13 - 26 yrs 100cm</v>
      </c>
      <c r="K13" s="142">
        <f t="shared" si="0"/>
        <v>3</v>
      </c>
      <c r="L13" s="144" t="s">
        <v>58</v>
      </c>
      <c r="N13">
        <f t="shared" si="13"/>
        <v>25</v>
      </c>
      <c r="O13" s="165">
        <f>SUM(N$6:N13)/60</f>
        <v>5.2277777777777779</v>
      </c>
      <c r="Q13" s="150">
        <v>10</v>
      </c>
      <c r="R13" s="142" t="str">
        <f>IFERROR(INDEX(Classes!$F$3:$F$15,MATCH(Rings!Q13,Classes!$E$3:$E$15,0),1),"")</f>
        <v>Unofficial 10yrs &amp; Under 30cm</v>
      </c>
      <c r="S13" s="142">
        <f t="shared" ref="S13:S16" si="14">INDEX($C$5:$C$29,MATCH(Q13,$B$5:$B$29,0),1)</f>
        <v>6</v>
      </c>
      <c r="T13" s="146" t="s">
        <v>313</v>
      </c>
      <c r="V13">
        <f t="shared" si="12"/>
        <v>30</v>
      </c>
      <c r="W13" s="165">
        <f>SUM(V$6:V13)/60</f>
        <v>5.8888888888888893</v>
      </c>
      <c r="Y13" s="150">
        <v>12</v>
      </c>
      <c r="Z13" s="142" t="str">
        <f>IFERROR(INDEX(Classes!$F$3:$F$15,MATCH(Rings!Y13,Classes!$E$3:$E$15,0),1),"")</f>
        <v>Unofficial 13 - 26 yrs 60cm</v>
      </c>
      <c r="AA13" s="142">
        <f t="shared" si="8"/>
        <v>10</v>
      </c>
      <c r="AB13" s="144" t="s">
        <v>58</v>
      </c>
      <c r="AD13">
        <f t="shared" si="9"/>
        <v>83.333333333333329</v>
      </c>
      <c r="AE13" s="165">
        <f>SUM(AD$6:AD13)/60</f>
        <v>5.4833333333333334</v>
      </c>
    </row>
    <row r="14" spans="2:31" x14ac:dyDescent="0.25">
      <c r="B14">
        <v>11</v>
      </c>
      <c r="C14" s="231">
        <v>3</v>
      </c>
      <c r="E14">
        <f t="shared" si="3"/>
        <v>1500</v>
      </c>
      <c r="F14">
        <f t="shared" si="3"/>
        <v>1260</v>
      </c>
      <c r="G14">
        <f t="shared" si="3"/>
        <v>900</v>
      </c>
      <c r="I14" s="150">
        <v>2</v>
      </c>
      <c r="J14" s="142" t="str">
        <f>IFERROR(INDEX(Classes!$F$3:$F$15,MATCH(Rings!I14,Classes!$E$3:$E$15,0),1),"")</f>
        <v>Official 12yrs &amp; Under 70cm</v>
      </c>
      <c r="K14" s="142">
        <f t="shared" si="0"/>
        <v>4</v>
      </c>
      <c r="L14" s="146" t="s">
        <v>313</v>
      </c>
      <c r="N14">
        <f t="shared" si="13"/>
        <v>20</v>
      </c>
      <c r="O14" s="165">
        <f>SUM(N$6:N14)/60</f>
        <v>5.5611111111111118</v>
      </c>
      <c r="Q14" s="150">
        <v>11</v>
      </c>
      <c r="R14" s="142" t="str">
        <f>IFERROR(INDEX(Classes!$F$3:$F$15,MATCH(Rings!Q14,Classes!$E$3:$E$15,0),1),"")</f>
        <v>Unofficial 12yrs &amp; Under 50cm</v>
      </c>
      <c r="S14" s="142">
        <f t="shared" si="14"/>
        <v>3</v>
      </c>
      <c r="T14" s="146" t="s">
        <v>313</v>
      </c>
      <c r="V14">
        <f t="shared" si="12"/>
        <v>15</v>
      </c>
      <c r="W14" s="165">
        <f>SUM(V$6:V14)/60</f>
        <v>6.1388888888888893</v>
      </c>
      <c r="Y14" s="150">
        <v>5</v>
      </c>
      <c r="Z14" s="142" t="str">
        <f>IFERROR(INDEX(Classes!$F$3:$F$15,MATCH(Rings!Y14,Classes!$E$3:$E$15,0),1),"")</f>
        <v>Official 13 - 26 yrs 80cm</v>
      </c>
      <c r="AA14" s="142">
        <f t="shared" si="8"/>
        <v>14</v>
      </c>
      <c r="AB14" s="146" t="s">
        <v>313</v>
      </c>
      <c r="AD14">
        <f t="shared" si="6"/>
        <v>70</v>
      </c>
      <c r="AE14" s="165">
        <f>SUM(AD$6:AD14)/60</f>
        <v>6.65</v>
      </c>
    </row>
    <row r="15" spans="2:31" x14ac:dyDescent="0.25">
      <c r="B15">
        <v>12</v>
      </c>
      <c r="C15" s="231">
        <v>10</v>
      </c>
      <c r="E15">
        <f t="shared" si="3"/>
        <v>5000</v>
      </c>
      <c r="F15">
        <f t="shared" si="3"/>
        <v>4200</v>
      </c>
      <c r="G15">
        <f t="shared" si="3"/>
        <v>3000</v>
      </c>
      <c r="I15" s="150">
        <v>4</v>
      </c>
      <c r="J15" s="142" t="str">
        <f>IFERROR(INDEX(Classes!$F$3:$F$15,MATCH(Rings!I15,Classes!$E$3:$E$15,0),1),"")</f>
        <v>Official 13 - 26 yrs 70cm</v>
      </c>
      <c r="K15" s="142">
        <f t="shared" si="0"/>
        <v>16</v>
      </c>
      <c r="L15" s="146" t="s">
        <v>313</v>
      </c>
      <c r="N15">
        <f t="shared" si="13"/>
        <v>80</v>
      </c>
      <c r="O15" s="165">
        <f>SUM(N$6:N15)/60</f>
        <v>6.8944444444444448</v>
      </c>
      <c r="Q15" s="150">
        <v>12</v>
      </c>
      <c r="R15" s="142" t="str">
        <f>IFERROR(INDEX(Classes!$F$3:$F$15,MATCH(Rings!Q15,Classes!$E$3:$E$15,0),1),"")</f>
        <v>Unofficial 13 - 26 yrs 60cm</v>
      </c>
      <c r="S15" s="142">
        <f t="shared" si="14"/>
        <v>10</v>
      </c>
      <c r="T15" s="146" t="s">
        <v>313</v>
      </c>
      <c r="V15">
        <f t="shared" si="12"/>
        <v>50</v>
      </c>
      <c r="W15" s="165">
        <f>SUM(V$6:V15)/60</f>
        <v>6.9722222222222232</v>
      </c>
      <c r="Y15" s="150">
        <v>3</v>
      </c>
      <c r="Z15" s="142" t="str">
        <f>IFERROR(INDEX(Classes!$F$3:$F$15,MATCH(Rings!Y15,Classes!$E$3:$E$15,0),1),"")</f>
        <v>Official 12yrs &amp; Under 80cm</v>
      </c>
      <c r="AA15" s="142">
        <f t="shared" si="8"/>
        <v>3</v>
      </c>
      <c r="AB15" s="146" t="s">
        <v>313</v>
      </c>
      <c r="AD15">
        <f t="shared" si="6"/>
        <v>15</v>
      </c>
      <c r="AE15" s="165">
        <f>SUM(AD$6:AD15)/60</f>
        <v>6.9</v>
      </c>
    </row>
    <row r="16" spans="2:31" x14ac:dyDescent="0.25">
      <c r="B16">
        <v>13</v>
      </c>
      <c r="C16" s="231">
        <v>5</v>
      </c>
      <c r="I16" s="150">
        <v>6</v>
      </c>
      <c r="J16" s="142" t="str">
        <f>IFERROR(INDEX(Classes!$F$3:$F$15,MATCH(Rings!I16,Classes!$E$3:$E$15,0),1),"")</f>
        <v>Official 13 - 26 yrs 90cm</v>
      </c>
      <c r="K16" s="142">
        <f t="shared" si="0"/>
        <v>2</v>
      </c>
      <c r="L16" s="146" t="s">
        <v>313</v>
      </c>
      <c r="N16">
        <f t="shared" si="13"/>
        <v>10</v>
      </c>
      <c r="O16" s="165">
        <f>SUM(N$6:N16)/60</f>
        <v>7.0611111111111118</v>
      </c>
      <c r="Q16" s="150">
        <v>1</v>
      </c>
      <c r="R16" s="142" t="str">
        <f>IFERROR(INDEX(Classes!$F$3:$F$15,MATCH(Rings!Q16,Classes!$E$3:$E$15,0),1),"")</f>
        <v>Official 12yrs &amp; Under 60cm</v>
      </c>
      <c r="S16" s="142">
        <f t="shared" si="14"/>
        <v>2</v>
      </c>
      <c r="T16" s="146" t="s">
        <v>313</v>
      </c>
      <c r="V16">
        <f t="shared" si="12"/>
        <v>10</v>
      </c>
      <c r="W16" s="165">
        <f>SUM(V$6:V16)/60</f>
        <v>7.1388888888888893</v>
      </c>
      <c r="Y16" s="150">
        <v>7</v>
      </c>
      <c r="Z16" s="142" t="str">
        <f>IFERROR(INDEX(Classes!$F$3:$F$15,MATCH(Rings!Y16,Classes!$E$3:$E$15,0),1),"")</f>
        <v>Official 13 - 26 yrs 100cm</v>
      </c>
      <c r="AA16" s="142">
        <f t="shared" si="8"/>
        <v>3</v>
      </c>
      <c r="AB16" s="146" t="s">
        <v>313</v>
      </c>
      <c r="AD16">
        <f t="shared" si="6"/>
        <v>15</v>
      </c>
      <c r="AE16" s="165">
        <f>SUM(AD$6:AD16)/60</f>
        <v>7.15</v>
      </c>
    </row>
    <row r="17" spans="2:30" x14ac:dyDescent="0.25">
      <c r="B17" t="s">
        <v>300</v>
      </c>
      <c r="C17" s="231"/>
      <c r="L17" s="2"/>
      <c r="N17" t="str">
        <f t="shared" si="13"/>
        <v/>
      </c>
      <c r="O17" s="165">
        <f>SUM(N$6:N17)/60</f>
        <v>7.0611111111111118</v>
      </c>
      <c r="R17" t="str">
        <f>IFERROR(INDEX(Classes!$F$3:$F$15,MATCH(Rings!Q17,Classes!$E$3:$E$15,0),1),"")</f>
        <v/>
      </c>
      <c r="V17" t="str">
        <f t="shared" si="11"/>
        <v/>
      </c>
      <c r="Z17" t="str">
        <f>IFERROR(INDEX(Classes!$F$3:$F$15,MATCH(Rings!Y17,Classes!$E$3:$E$15,0),1),"")</f>
        <v/>
      </c>
      <c r="AB17" s="2"/>
    </row>
    <row r="18" spans="2:30" x14ac:dyDescent="0.25">
      <c r="B18" t="s">
        <v>301</v>
      </c>
      <c r="C18" s="231"/>
      <c r="E18">
        <f>SUMIF($L$6:$L$35,E$4,$K$6:$K$35)+SUMIF($T$6:$T$35,E$4,$S$6:$S$35)+SUMIF($AB$6:$AB$35,E$4,$AA$6:$AA$35)</f>
        <v>63</v>
      </c>
      <c r="F18">
        <f>SUMIF($L$6:$L$35,F$4,$K$6:$K$35)+SUMIF($T$6:$T$35,F$4,$S$6:$S$35)+SUMIF($AB$6:$AB$35,F$4,$AA$6:$AA$35)</f>
        <v>63</v>
      </c>
      <c r="G18">
        <f>SUMIF($L$6:$L$35,G$4,$K$6:$K$35)+SUMIF($T$6:$T$35,G$4,$S$6:$S$35)+SUMIF($AB$6:$AB$35,G$4,$AA$6:$AA$35)</f>
        <v>63</v>
      </c>
      <c r="N18" t="str">
        <f>IFERROR((K17*INDEX($E$1:$G$1,1,MATCH(L17,$E$4:$G$4,0))+K17/2*INDEX($E$2:$G$2,1,MATCH(L17,$E$4:$G$4,0))+K17/3*INDEX($E$3:$G$3,1,MATCH(L17,$E$4:$G$4,0)))/60,"")</f>
        <v/>
      </c>
    </row>
    <row r="19" spans="2:30" x14ac:dyDescent="0.25">
      <c r="B19" t="s">
        <v>302</v>
      </c>
      <c r="C19" s="231"/>
      <c r="V19">
        <f>SUM(V6:V18)</f>
        <v>428.33333333333337</v>
      </c>
      <c r="AD19">
        <f>SUM(AD6:AD18)</f>
        <v>429</v>
      </c>
    </row>
    <row r="20" spans="2:30" x14ac:dyDescent="0.25">
      <c r="B20" t="s">
        <v>303</v>
      </c>
      <c r="C20" s="231"/>
      <c r="N20">
        <f>SUM(N6:N11)</f>
        <v>288.66666666666669</v>
      </c>
    </row>
    <row r="21" spans="2:30" x14ac:dyDescent="0.25">
      <c r="B21" t="s">
        <v>304</v>
      </c>
      <c r="C21" s="231"/>
      <c r="E21">
        <f>E1/60</f>
        <v>5</v>
      </c>
      <c r="F21">
        <f>F1/60</f>
        <v>7</v>
      </c>
      <c r="G21">
        <f>G1/60</f>
        <v>5</v>
      </c>
    </row>
    <row r="22" spans="2:30" x14ac:dyDescent="0.25">
      <c r="B22" t="s">
        <v>305</v>
      </c>
      <c r="C22" s="231"/>
    </row>
    <row r="23" spans="2:30" x14ac:dyDescent="0.25">
      <c r="B23" t="s">
        <v>306</v>
      </c>
      <c r="C23" s="231"/>
    </row>
    <row r="24" spans="2:30" x14ac:dyDescent="0.25">
      <c r="B24" t="s">
        <v>307</v>
      </c>
      <c r="C24" s="231"/>
    </row>
    <row r="25" spans="2:30" x14ac:dyDescent="0.25">
      <c r="B25" t="s">
        <v>308</v>
      </c>
      <c r="C25" s="231"/>
    </row>
    <row r="26" spans="2:30" x14ac:dyDescent="0.25">
      <c r="B26" t="s">
        <v>309</v>
      </c>
      <c r="C26" s="231"/>
    </row>
    <row r="27" spans="2:30" x14ac:dyDescent="0.25">
      <c r="B27" t="s">
        <v>310</v>
      </c>
      <c r="C27" s="231"/>
    </row>
    <row r="28" spans="2:30" x14ac:dyDescent="0.25">
      <c r="B28" t="s">
        <v>153</v>
      </c>
      <c r="C28" s="231"/>
    </row>
    <row r="29" spans="2:30" x14ac:dyDescent="0.25">
      <c r="B29" t="s">
        <v>311</v>
      </c>
      <c r="C29" s="231"/>
    </row>
    <row r="30" spans="2:30" x14ac:dyDescent="0.25">
      <c r="B30" t="s">
        <v>312</v>
      </c>
      <c r="C30" s="231"/>
    </row>
    <row r="31" spans="2:30" x14ac:dyDescent="0.25">
      <c r="B31" t="s">
        <v>63</v>
      </c>
      <c r="C31" s="231">
        <v>68</v>
      </c>
    </row>
  </sheetData>
  <pageMargins left="0.7" right="0.7" top="0.75" bottom="0.75" header="0.3" footer="0.3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D943-4A9B-4DB6-BD27-12214FC65DA2}">
  <dimension ref="A1:E102"/>
  <sheetViews>
    <sheetView workbookViewId="0">
      <selection activeCell="C9" sqref="C9"/>
    </sheetView>
  </sheetViews>
  <sheetFormatPr defaultRowHeight="15" x14ac:dyDescent="0.25"/>
  <cols>
    <col min="1" max="1" width="13.140625" bestFit="1" customWidth="1"/>
    <col min="2" max="3" width="33.42578125" bestFit="1" customWidth="1"/>
    <col min="4" max="4" width="7.7109375" bestFit="1" customWidth="1"/>
    <col min="5" max="5" width="32.140625" bestFit="1" customWidth="1"/>
    <col min="8" max="8" width="12.42578125" bestFit="1" customWidth="1"/>
  </cols>
  <sheetData>
    <row r="1" spans="1:5" x14ac:dyDescent="0.25">
      <c r="A1" s="38" t="s">
        <v>5</v>
      </c>
      <c r="B1" s="38" t="s">
        <v>6</v>
      </c>
      <c r="C1" s="38" t="s">
        <v>7</v>
      </c>
      <c r="D1" s="38" t="s">
        <v>15</v>
      </c>
    </row>
    <row r="2" spans="1:5" x14ac:dyDescent="0.25">
      <c r="A2">
        <v>1</v>
      </c>
      <c r="B2" t="s">
        <v>262</v>
      </c>
      <c r="C2" t="s">
        <v>263</v>
      </c>
      <c r="D2">
        <v>10</v>
      </c>
      <c r="E2" t="str" cm="1">
        <f t="array" ref="E2">INDEX(Classes!$A$3:$A$15,MATCH(List!D2,Classes!$E$3:$E$15,1),0)</f>
        <v>Class 10 Unofficial 10yrs &amp; Under 30cm</v>
      </c>
    </row>
    <row r="3" spans="1:5" x14ac:dyDescent="0.25">
      <c r="A3">
        <v>2</v>
      </c>
      <c r="B3" t="s">
        <v>182</v>
      </c>
      <c r="C3" t="s">
        <v>183</v>
      </c>
      <c r="D3">
        <v>3</v>
      </c>
      <c r="E3" t="str" cm="1">
        <f t="array" ref="E3">INDEX(Classes!$A$3:$A$15,MATCH(List!D3,Classes!$E$3:$E$15,1),0)</f>
        <v>Class 3 Official 12yrs &amp; Under 80cm</v>
      </c>
    </row>
    <row r="4" spans="1:5" x14ac:dyDescent="0.25">
      <c r="A4">
        <v>3</v>
      </c>
      <c r="B4" t="s">
        <v>250</v>
      </c>
      <c r="C4" t="s">
        <v>251</v>
      </c>
      <c r="D4">
        <v>10</v>
      </c>
      <c r="E4" t="str" cm="1">
        <f t="array" ref="E4">INDEX(Classes!$A$3:$A$15,MATCH(List!D4,Classes!$E$3:$E$15,1),0)</f>
        <v>Class 10 Unofficial 10yrs &amp; Under 30cm</v>
      </c>
    </row>
    <row r="5" spans="1:5" x14ac:dyDescent="0.25">
      <c r="A5">
        <v>4</v>
      </c>
      <c r="B5" t="s">
        <v>269</v>
      </c>
      <c r="C5" t="s">
        <v>270</v>
      </c>
      <c r="D5">
        <v>11</v>
      </c>
      <c r="E5" t="str" cm="1">
        <f t="array" ref="E5">INDEX(Classes!$A$3:$A$15,MATCH(List!D5,Classes!$E$3:$E$15,1),0)</f>
        <v>Class 11 Unofficial 12yrs &amp; Under 50cm</v>
      </c>
    </row>
    <row r="6" spans="1:5" x14ac:dyDescent="0.25">
      <c r="A6">
        <v>5</v>
      </c>
      <c r="B6" t="s">
        <v>196</v>
      </c>
      <c r="C6" t="s">
        <v>197</v>
      </c>
      <c r="D6">
        <v>4</v>
      </c>
      <c r="E6" t="str" cm="1">
        <f t="array" ref="E6">INDEX(Classes!$A$3:$A$15,MATCH(List!D6,Classes!$E$3:$E$15,1),0)</f>
        <v>Class 4 Official 13 - 26 yrs 70cm</v>
      </c>
    </row>
    <row r="7" spans="1:5" x14ac:dyDescent="0.25">
      <c r="A7">
        <v>6</v>
      </c>
      <c r="B7" t="s">
        <v>174</v>
      </c>
      <c r="C7" t="s">
        <v>175</v>
      </c>
      <c r="D7">
        <v>1</v>
      </c>
      <c r="E7" t="str" cm="1">
        <f t="array" ref="E7">INDEX(Classes!$A$3:$A$15,MATCH(List!D7,Classes!$E$3:$E$15,1),0)</f>
        <v>Class 1 Official 12yrs &amp; Under 60cm</v>
      </c>
    </row>
    <row r="8" spans="1:5" x14ac:dyDescent="0.25">
      <c r="A8">
        <v>7</v>
      </c>
      <c r="B8" t="s">
        <v>275</v>
      </c>
      <c r="C8" t="s">
        <v>121</v>
      </c>
      <c r="D8">
        <v>12</v>
      </c>
      <c r="E8" t="str" cm="1">
        <f t="array" ref="E8">INDEX(Classes!$A$3:$A$15,MATCH(List!D8,Classes!$E$3:$E$15,1),0)</f>
        <v>Class 12 Unofficial 13 - 26 yrs 60cm</v>
      </c>
    </row>
    <row r="9" spans="1:5" x14ac:dyDescent="0.25">
      <c r="A9">
        <v>8</v>
      </c>
      <c r="B9" t="s">
        <v>119</v>
      </c>
      <c r="C9" t="s">
        <v>120</v>
      </c>
      <c r="D9">
        <v>6</v>
      </c>
      <c r="E9" t="str" cm="1">
        <f t="array" ref="E9">INDEX(Classes!$A$3:$A$15,MATCH(List!D9,Classes!$E$3:$E$15,1),0)</f>
        <v>Class 6 Official 13 - 26 yrs 90cm</v>
      </c>
    </row>
    <row r="10" spans="1:5" x14ac:dyDescent="0.25">
      <c r="A10">
        <v>9</v>
      </c>
      <c r="B10" t="s">
        <v>252</v>
      </c>
      <c r="C10" t="s">
        <v>253</v>
      </c>
      <c r="D10">
        <v>10</v>
      </c>
      <c r="E10" t="str" cm="1">
        <f t="array" ref="E10">INDEX(Classes!$A$3:$A$15,MATCH(List!D10,Classes!$E$3:$E$15,1),0)</f>
        <v>Class 10 Unofficial 10yrs &amp; Under 30cm</v>
      </c>
    </row>
    <row r="11" spans="1:5" x14ac:dyDescent="0.25">
      <c r="A11">
        <v>10</v>
      </c>
      <c r="B11" t="s">
        <v>276</v>
      </c>
      <c r="C11" t="s">
        <v>277</v>
      </c>
      <c r="D11">
        <v>12</v>
      </c>
      <c r="E11" t="str" cm="1">
        <f t="array" ref="E11">INDEX(Classes!$A$3:$A$15,MATCH(List!D11,Classes!$E$3:$E$15,1),0)</f>
        <v>Class 12 Unofficial 13 - 26 yrs 60cm</v>
      </c>
    </row>
    <row r="12" spans="1:5" x14ac:dyDescent="0.25">
      <c r="A12">
        <v>11</v>
      </c>
      <c r="B12" t="s">
        <v>258</v>
      </c>
      <c r="C12" t="s">
        <v>259</v>
      </c>
      <c r="D12">
        <v>10</v>
      </c>
      <c r="E12" t="str" cm="1">
        <f t="array" ref="E12">INDEX(Classes!$A$3:$A$15,MATCH(List!D12,Classes!$E$3:$E$15,1),0)</f>
        <v>Class 10 Unofficial 10yrs &amp; Under 30cm</v>
      </c>
    </row>
    <row r="13" spans="1:5" x14ac:dyDescent="0.25">
      <c r="A13">
        <v>12</v>
      </c>
      <c r="B13" t="s">
        <v>180</v>
      </c>
      <c r="C13" t="s">
        <v>97</v>
      </c>
      <c r="D13">
        <v>2</v>
      </c>
      <c r="E13" t="str" cm="1">
        <f t="array" ref="E13">INDEX(Classes!$A$3:$A$15,MATCH(List!D13,Classes!$E$3:$E$15,1),0)</f>
        <v>Class 2 Official 12yrs &amp; Under 70cm</v>
      </c>
    </row>
    <row r="14" spans="1:5" x14ac:dyDescent="0.25">
      <c r="A14">
        <v>13</v>
      </c>
      <c r="B14" t="s">
        <v>232</v>
      </c>
      <c r="C14" t="s">
        <v>233</v>
      </c>
      <c r="D14">
        <v>5</v>
      </c>
      <c r="E14" t="str" cm="1">
        <f t="array" ref="E14">INDEX(Classes!$A$3:$A$15,MATCH(List!D14,Classes!$E$3:$E$15,1),0)</f>
        <v>Class 5 Official 13 - 26 yrs 80cm</v>
      </c>
    </row>
    <row r="15" spans="1:5" x14ac:dyDescent="0.25">
      <c r="A15">
        <v>14</v>
      </c>
      <c r="B15" t="s">
        <v>256</v>
      </c>
      <c r="C15" t="s">
        <v>257</v>
      </c>
      <c r="D15">
        <v>10</v>
      </c>
      <c r="E15" t="str" cm="1">
        <f t="array" ref="E15">INDEX(Classes!$A$3:$A$15,MATCH(List!D15,Classes!$E$3:$E$15,1),0)</f>
        <v>Class 10 Unofficial 10yrs &amp; Under 30cm</v>
      </c>
    </row>
    <row r="16" spans="1:5" x14ac:dyDescent="0.25">
      <c r="A16">
        <v>16</v>
      </c>
      <c r="B16" t="s">
        <v>205</v>
      </c>
      <c r="C16" t="s">
        <v>206</v>
      </c>
      <c r="D16">
        <v>4</v>
      </c>
      <c r="E16" t="str" cm="1">
        <f t="array" ref="E16">INDEX(Classes!$A$3:$A$15,MATCH(List!D16,Classes!$E$3:$E$15,1),0)</f>
        <v>Class 4 Official 13 - 26 yrs 70cm</v>
      </c>
    </row>
    <row r="17" spans="1:5" x14ac:dyDescent="0.25">
      <c r="A17">
        <v>17</v>
      </c>
      <c r="B17" t="s">
        <v>69</v>
      </c>
      <c r="C17" t="s">
        <v>85</v>
      </c>
      <c r="D17">
        <v>12</v>
      </c>
      <c r="E17" t="str" cm="1">
        <f t="array" ref="E17">INDEX(Classes!$A$3:$A$15,MATCH(List!D17,Classes!$E$3:$E$15,1),0)</f>
        <v>Class 12 Unofficial 13 - 26 yrs 60cm</v>
      </c>
    </row>
    <row r="18" spans="1:5" x14ac:dyDescent="0.25">
      <c r="A18">
        <v>18</v>
      </c>
      <c r="B18" t="s">
        <v>248</v>
      </c>
      <c r="C18" t="s">
        <v>249</v>
      </c>
      <c r="D18">
        <v>10</v>
      </c>
      <c r="E18" t="str" cm="1">
        <f t="array" ref="E18">INDEX(Classes!$A$3:$A$15,MATCH(List!D18,Classes!$E$3:$E$15,1),0)</f>
        <v>Class 10 Unofficial 10yrs &amp; Under 30cm</v>
      </c>
    </row>
    <row r="19" spans="1:5" x14ac:dyDescent="0.25">
      <c r="A19">
        <v>19</v>
      </c>
      <c r="B19" t="s">
        <v>278</v>
      </c>
      <c r="C19" t="s">
        <v>279</v>
      </c>
      <c r="D19">
        <v>12</v>
      </c>
      <c r="E19" t="str" cm="1">
        <f t="array" ref="E19">INDEX(Classes!$A$3:$A$15,MATCH(List!D19,Classes!$E$3:$E$15,1),0)</f>
        <v>Class 12 Unofficial 13 - 26 yrs 60cm</v>
      </c>
    </row>
    <row r="20" spans="1:5" x14ac:dyDescent="0.25">
      <c r="A20">
        <v>20</v>
      </c>
      <c r="B20" t="s">
        <v>114</v>
      </c>
      <c r="C20" t="s">
        <v>115</v>
      </c>
      <c r="D20">
        <v>6</v>
      </c>
      <c r="E20" t="str" cm="1">
        <f t="array" ref="E20">INDEX(Classes!$A$3:$A$15,MATCH(List!D20,Classes!$E$3:$E$15,1),0)</f>
        <v>Class 6 Official 13 - 26 yrs 90cm</v>
      </c>
    </row>
    <row r="21" spans="1:5" x14ac:dyDescent="0.25">
      <c r="A21">
        <v>21</v>
      </c>
      <c r="B21" t="s">
        <v>286</v>
      </c>
      <c r="C21" t="s">
        <v>287</v>
      </c>
      <c r="D21">
        <v>4</v>
      </c>
      <c r="E21" t="str" cm="1">
        <f t="array" ref="E21">INDEX(Classes!$A$3:$A$15,MATCH(List!D21,Classes!$E$3:$E$15,1),0)</f>
        <v>Class 4 Official 13 - 26 yrs 70cm</v>
      </c>
    </row>
    <row r="22" spans="1:5" x14ac:dyDescent="0.25">
      <c r="A22">
        <v>22</v>
      </c>
      <c r="B22" t="s">
        <v>72</v>
      </c>
      <c r="C22" t="s">
        <v>290</v>
      </c>
      <c r="D22">
        <v>12</v>
      </c>
      <c r="E22" t="str" cm="1">
        <f t="array" ref="E22">INDEX(Classes!$A$3:$A$15,MATCH(List!D22,Classes!$E$3:$E$15,1),0)</f>
        <v>Class 12 Unofficial 13 - 26 yrs 60cm</v>
      </c>
    </row>
    <row r="23" spans="1:5" x14ac:dyDescent="0.25">
      <c r="A23">
        <v>24</v>
      </c>
      <c r="B23" t="s">
        <v>106</v>
      </c>
      <c r="C23" t="s">
        <v>217</v>
      </c>
      <c r="D23">
        <v>5</v>
      </c>
      <c r="E23" t="str" cm="1">
        <f t="array" ref="E23">INDEX(Classes!$A$3:$A$15,MATCH(List!D23,Classes!$E$3:$E$15,1),0)</f>
        <v>Class 5 Official 13 - 26 yrs 80cm</v>
      </c>
    </row>
    <row r="24" spans="1:5" x14ac:dyDescent="0.25">
      <c r="A24">
        <v>25</v>
      </c>
      <c r="B24" t="s">
        <v>116</v>
      </c>
      <c r="C24" t="s">
        <v>117</v>
      </c>
      <c r="D24">
        <v>7</v>
      </c>
      <c r="E24" t="str" cm="1">
        <f t="array" ref="E24">INDEX(Classes!$A$3:$A$15,MATCH(List!D24,Classes!$E$3:$E$15,1),0)</f>
        <v>Class 7 Official 13 - 26 yrs 100cm</v>
      </c>
    </row>
    <row r="25" spans="1:5" x14ac:dyDescent="0.25">
      <c r="A25">
        <v>26</v>
      </c>
      <c r="B25" t="s">
        <v>260</v>
      </c>
      <c r="C25" t="s">
        <v>261</v>
      </c>
      <c r="D25">
        <v>10</v>
      </c>
      <c r="E25" t="str" cm="1">
        <f t="array" ref="E25">INDEX(Classes!$A$3:$A$15,MATCH(List!D25,Classes!$E$3:$E$15,1),0)</f>
        <v>Class 10 Unofficial 10yrs &amp; Under 30cm</v>
      </c>
    </row>
    <row r="26" spans="1:5" x14ac:dyDescent="0.25">
      <c r="A26">
        <v>27</v>
      </c>
      <c r="B26" t="s">
        <v>105</v>
      </c>
      <c r="C26" t="s">
        <v>283</v>
      </c>
      <c r="D26">
        <v>12</v>
      </c>
      <c r="E26" t="str" cm="1">
        <f t="array" ref="E26">INDEX(Classes!$A$3:$A$15,MATCH(List!D26,Classes!$E$3:$E$15,1),0)</f>
        <v>Class 12 Unofficial 13 - 26 yrs 60cm</v>
      </c>
    </row>
    <row r="27" spans="1:5" x14ac:dyDescent="0.25">
      <c r="A27">
        <v>28</v>
      </c>
      <c r="B27" t="s">
        <v>264</v>
      </c>
      <c r="C27" t="s">
        <v>265</v>
      </c>
      <c r="D27">
        <v>10</v>
      </c>
      <c r="E27" t="str" cm="1">
        <f t="array" ref="E27">INDEX(Classes!$A$3:$A$15,MATCH(List!D27,Classes!$E$3:$E$15,1),0)</f>
        <v>Class 10 Unofficial 10yrs &amp; Under 30cm</v>
      </c>
    </row>
    <row r="28" spans="1:5" x14ac:dyDescent="0.25">
      <c r="A28">
        <v>30</v>
      </c>
      <c r="B28" t="s">
        <v>96</v>
      </c>
      <c r="C28" t="s">
        <v>218</v>
      </c>
      <c r="D28">
        <v>5</v>
      </c>
      <c r="E28" t="str" cm="1">
        <f t="array" ref="E28">INDEX(Classes!$A$3:$A$15,MATCH(List!D28,Classes!$E$3:$E$15,1),0)</f>
        <v>Class 5 Official 13 - 26 yrs 80cm</v>
      </c>
    </row>
    <row r="29" spans="1:5" x14ac:dyDescent="0.25">
      <c r="A29">
        <v>31</v>
      </c>
      <c r="B29" t="s">
        <v>110</v>
      </c>
      <c r="C29" t="s">
        <v>111</v>
      </c>
      <c r="D29">
        <v>6</v>
      </c>
      <c r="E29" t="str" cm="1">
        <f t="array" ref="E29">INDEX(Classes!$A$3:$A$15,MATCH(List!D29,Classes!$E$3:$E$15,1),0)</f>
        <v>Class 6 Official 13 - 26 yrs 90cm</v>
      </c>
    </row>
    <row r="30" spans="1:5" x14ac:dyDescent="0.25">
      <c r="A30">
        <v>32</v>
      </c>
      <c r="B30" t="s">
        <v>100</v>
      </c>
      <c r="C30" t="s">
        <v>230</v>
      </c>
      <c r="D30">
        <v>5</v>
      </c>
      <c r="E30" t="str" cm="1">
        <f t="array" ref="E30">INDEX(Classes!$A$3:$A$15,MATCH(List!D30,Classes!$E$3:$E$15,1),0)</f>
        <v>Class 5 Official 13 - 26 yrs 80cm</v>
      </c>
    </row>
    <row r="31" spans="1:5" x14ac:dyDescent="0.25">
      <c r="A31">
        <v>33</v>
      </c>
      <c r="B31" t="s">
        <v>194</v>
      </c>
      <c r="C31" t="s">
        <v>195</v>
      </c>
      <c r="D31">
        <v>4</v>
      </c>
      <c r="E31" t="str" cm="1">
        <f t="array" ref="E31">INDEX(Classes!$A$3:$A$15,MATCH(List!D31,Classes!$E$3:$E$15,1),0)</f>
        <v>Class 4 Official 13 - 26 yrs 70cm</v>
      </c>
    </row>
    <row r="32" spans="1:5" x14ac:dyDescent="0.25">
      <c r="A32">
        <v>34</v>
      </c>
      <c r="B32" t="s">
        <v>71</v>
      </c>
      <c r="C32" t="s">
        <v>86</v>
      </c>
      <c r="D32">
        <v>2</v>
      </c>
      <c r="E32" t="str" cm="1">
        <f t="array" ref="E32">INDEX(Classes!$A$3:$A$15,MATCH(List!D32,Classes!$E$3:$E$15,1),0)</f>
        <v>Class 2 Official 12yrs &amp; Under 70cm</v>
      </c>
    </row>
    <row r="33" spans="1:5" x14ac:dyDescent="0.25">
      <c r="A33">
        <v>35</v>
      </c>
      <c r="B33" t="s">
        <v>267</v>
      </c>
      <c r="C33" t="s">
        <v>268</v>
      </c>
      <c r="D33">
        <v>11</v>
      </c>
      <c r="E33" t="str" cm="1">
        <f t="array" ref="E33">INDEX(Classes!$A$3:$A$15,MATCH(List!D33,Classes!$E$3:$E$15,1),0)</f>
        <v>Class 11 Unofficial 12yrs &amp; Under 50cm</v>
      </c>
    </row>
    <row r="34" spans="1:5" x14ac:dyDescent="0.25">
      <c r="A34">
        <v>36</v>
      </c>
      <c r="B34" t="s">
        <v>190</v>
      </c>
      <c r="C34" t="s">
        <v>191</v>
      </c>
      <c r="D34">
        <v>4</v>
      </c>
      <c r="E34" t="str" cm="1">
        <f t="array" ref="E34">INDEX(Classes!$A$3:$A$15,MATCH(List!D34,Classes!$E$3:$E$15,1),0)</f>
        <v>Class 4 Official 13 - 26 yrs 70cm</v>
      </c>
    </row>
    <row r="35" spans="1:5" x14ac:dyDescent="0.25">
      <c r="A35">
        <v>37</v>
      </c>
      <c r="B35" t="s">
        <v>293</v>
      </c>
      <c r="C35" t="s">
        <v>294</v>
      </c>
      <c r="D35">
        <v>5</v>
      </c>
      <c r="E35" t="str" cm="1">
        <f t="array" ref="E35">INDEX(Classes!$A$3:$A$15,MATCH(List!D35,Classes!$E$3:$E$15,1),0)</f>
        <v>Class 5 Official 13 - 26 yrs 80cm</v>
      </c>
    </row>
    <row r="36" spans="1:5" x14ac:dyDescent="0.25">
      <c r="A36">
        <v>38</v>
      </c>
      <c r="B36" t="s">
        <v>284</v>
      </c>
      <c r="C36" t="s">
        <v>285</v>
      </c>
      <c r="D36">
        <v>12</v>
      </c>
      <c r="E36" t="str" cm="1">
        <f t="array" ref="E36">INDEX(Classes!$A$3:$A$15,MATCH(List!D36,Classes!$E$3:$E$15,1),0)</f>
        <v>Class 12 Unofficial 13 - 26 yrs 60cm</v>
      </c>
    </row>
    <row r="37" spans="1:5" x14ac:dyDescent="0.25">
      <c r="A37">
        <v>39</v>
      </c>
      <c r="B37" t="s">
        <v>221</v>
      </c>
      <c r="C37" t="s">
        <v>222</v>
      </c>
      <c r="D37">
        <v>5</v>
      </c>
      <c r="E37" t="str" cm="1">
        <f t="array" ref="E37">INDEX(Classes!$A$3:$A$15,MATCH(List!D37,Classes!$E$3:$E$15,1),0)</f>
        <v>Class 5 Official 13 - 26 yrs 80cm</v>
      </c>
    </row>
    <row r="38" spans="1:5" x14ac:dyDescent="0.25">
      <c r="A38">
        <v>40</v>
      </c>
      <c r="B38" t="s">
        <v>288</v>
      </c>
      <c r="C38" t="s">
        <v>289</v>
      </c>
      <c r="D38">
        <v>12</v>
      </c>
      <c r="E38" t="str" cm="1">
        <f t="array" ref="E38">INDEX(Classes!$A$3:$A$15,MATCH(List!D38,Classes!$E$3:$E$15,1),0)</f>
        <v>Class 12 Unofficial 13 - 26 yrs 60cm</v>
      </c>
    </row>
    <row r="39" spans="1:5" x14ac:dyDescent="0.25">
      <c r="A39">
        <v>41</v>
      </c>
      <c r="B39" t="s">
        <v>212</v>
      </c>
      <c r="C39" t="s">
        <v>213</v>
      </c>
      <c r="D39">
        <v>4</v>
      </c>
      <c r="E39" t="str" cm="1">
        <f t="array" ref="E39">INDEX(Classes!$A$3:$A$15,MATCH(List!D39,Classes!$E$3:$E$15,1),0)</f>
        <v>Class 4 Official 13 - 26 yrs 70cm</v>
      </c>
    </row>
    <row r="40" spans="1:5" x14ac:dyDescent="0.25">
      <c r="A40">
        <v>42</v>
      </c>
      <c r="B40" t="s">
        <v>198</v>
      </c>
      <c r="C40" t="s">
        <v>199</v>
      </c>
      <c r="D40">
        <v>4</v>
      </c>
      <c r="E40" t="str" cm="1">
        <f t="array" ref="E40">INDEX(Classes!$A$3:$A$15,MATCH(List!D40,Classes!$E$3:$E$15,1),0)</f>
        <v>Class 4 Official 13 - 26 yrs 70cm</v>
      </c>
    </row>
    <row r="41" spans="1:5" x14ac:dyDescent="0.25">
      <c r="A41">
        <v>43</v>
      </c>
      <c r="B41" t="s">
        <v>102</v>
      </c>
      <c r="C41" t="s">
        <v>118</v>
      </c>
      <c r="D41">
        <v>6</v>
      </c>
      <c r="E41" t="str" cm="1">
        <f t="array" ref="E41">INDEX(Classes!$A$3:$A$15,MATCH(List!D41,Classes!$E$3:$E$15,1),0)</f>
        <v>Class 6 Official 13 - 26 yrs 90cm</v>
      </c>
    </row>
    <row r="42" spans="1:5" x14ac:dyDescent="0.25">
      <c r="A42">
        <v>44</v>
      </c>
      <c r="B42" t="s">
        <v>107</v>
      </c>
      <c r="C42" t="s">
        <v>280</v>
      </c>
      <c r="D42">
        <v>12</v>
      </c>
      <c r="E42" t="str" cm="1">
        <f t="array" ref="E42">INDEX(Classes!$A$3:$A$15,MATCH(List!D42,Classes!$E$3:$E$15,1),0)</f>
        <v>Class 12 Unofficial 13 - 26 yrs 60cm</v>
      </c>
    </row>
    <row r="43" spans="1:5" x14ac:dyDescent="0.25">
      <c r="A43">
        <v>45</v>
      </c>
      <c r="B43" t="s">
        <v>273</v>
      </c>
      <c r="C43" t="s">
        <v>274</v>
      </c>
      <c r="D43">
        <v>12</v>
      </c>
      <c r="E43" t="str" cm="1">
        <f t="array" ref="E43">INDEX(Classes!$A$3:$A$15,MATCH(List!D43,Classes!$E$3:$E$15,1),0)</f>
        <v>Class 12 Unofficial 13 - 26 yrs 60cm</v>
      </c>
    </row>
    <row r="44" spans="1:5" x14ac:dyDescent="0.25">
      <c r="A44">
        <v>48</v>
      </c>
      <c r="B44" t="s">
        <v>203</v>
      </c>
      <c r="C44" t="s">
        <v>204</v>
      </c>
      <c r="D44">
        <v>4</v>
      </c>
      <c r="E44" t="str" cm="1">
        <f t="array" ref="E44">INDEX(Classes!$A$3:$A$15,MATCH(List!D44,Classes!$E$3:$E$15,1),0)</f>
        <v>Class 4 Official 13 - 26 yrs 70cm</v>
      </c>
    </row>
    <row r="45" spans="1:5" x14ac:dyDescent="0.25">
      <c r="A45">
        <v>49</v>
      </c>
      <c r="B45" t="s">
        <v>99</v>
      </c>
      <c r="C45" t="s">
        <v>189</v>
      </c>
      <c r="D45">
        <v>4</v>
      </c>
      <c r="E45" t="str" cm="1">
        <f t="array" ref="E45">INDEX(Classes!$A$3:$A$15,MATCH(List!D45,Classes!$E$3:$E$15,1),0)</f>
        <v>Class 4 Official 13 - 26 yrs 70cm</v>
      </c>
    </row>
    <row r="46" spans="1:5" x14ac:dyDescent="0.25">
      <c r="A46">
        <v>50</v>
      </c>
      <c r="B46" t="s">
        <v>240</v>
      </c>
      <c r="C46" t="s">
        <v>241</v>
      </c>
      <c r="D46">
        <v>6</v>
      </c>
      <c r="E46" t="str" cm="1">
        <f t="array" ref="E46">INDEX(Classes!$A$3:$A$15,MATCH(List!D46,Classes!$E$3:$E$15,1),0)</f>
        <v>Class 6 Official 13 - 26 yrs 90cm</v>
      </c>
    </row>
    <row r="47" spans="1:5" x14ac:dyDescent="0.25">
      <c r="A47">
        <v>51</v>
      </c>
      <c r="B47" t="s">
        <v>101</v>
      </c>
      <c r="C47" t="s">
        <v>237</v>
      </c>
      <c r="D47">
        <v>5</v>
      </c>
      <c r="E47" t="str" cm="1">
        <f t="array" ref="E47">INDEX(Classes!$A$3:$A$15,MATCH(List!D47,Classes!$E$3:$E$15,1),0)</f>
        <v>Class 5 Official 13 - 26 yrs 80cm</v>
      </c>
    </row>
    <row r="48" spans="1:5" x14ac:dyDescent="0.25">
      <c r="A48">
        <v>52</v>
      </c>
      <c r="B48" t="s">
        <v>77</v>
      </c>
      <c r="C48" t="s">
        <v>243</v>
      </c>
      <c r="D48">
        <v>6</v>
      </c>
      <c r="E48" t="str" cm="1">
        <f t="array" ref="E48">INDEX(Classes!$A$3:$A$15,MATCH(List!D48,Classes!$E$3:$E$15,1),0)</f>
        <v>Class 6 Official 13 - 26 yrs 90cm</v>
      </c>
    </row>
    <row r="49" spans="1:5" x14ac:dyDescent="0.25">
      <c r="A49">
        <v>53</v>
      </c>
      <c r="B49" t="s">
        <v>93</v>
      </c>
      <c r="C49" t="s">
        <v>94</v>
      </c>
      <c r="D49">
        <v>7</v>
      </c>
      <c r="E49" t="str" cm="1">
        <f t="array" ref="E49">INDEX(Classes!$A$3:$A$15,MATCH(List!D49,Classes!$E$3:$E$15,1),0)</f>
        <v>Class 7 Official 13 - 26 yrs 100cm</v>
      </c>
    </row>
    <row r="50" spans="1:5" x14ac:dyDescent="0.25">
      <c r="A50">
        <v>54</v>
      </c>
      <c r="B50" t="s">
        <v>235</v>
      </c>
      <c r="C50" t="s">
        <v>236</v>
      </c>
      <c r="D50">
        <v>5</v>
      </c>
      <c r="E50" t="str" cm="1">
        <f t="array" ref="E50">INDEX(Classes!$A$3:$A$15,MATCH(List!D50,Classes!$E$3:$E$15,1),0)</f>
        <v>Class 5 Official 13 - 26 yrs 80cm</v>
      </c>
    </row>
    <row r="51" spans="1:5" x14ac:dyDescent="0.25">
      <c r="A51">
        <v>55</v>
      </c>
      <c r="B51" t="s">
        <v>210</v>
      </c>
      <c r="C51" t="s">
        <v>211</v>
      </c>
      <c r="D51">
        <v>4</v>
      </c>
      <c r="E51" t="str" cm="1">
        <f t="array" ref="E51">INDEX(Classes!$A$3:$A$15,MATCH(List!D51,Classes!$E$3:$E$15,1),0)</f>
        <v>Class 4 Official 13 - 26 yrs 70cm</v>
      </c>
    </row>
    <row r="52" spans="1:5" x14ac:dyDescent="0.25">
      <c r="A52">
        <v>56</v>
      </c>
      <c r="B52" t="s">
        <v>80</v>
      </c>
      <c r="C52" t="s">
        <v>89</v>
      </c>
      <c r="D52">
        <v>2</v>
      </c>
      <c r="E52" t="str" cm="1">
        <f t="array" ref="E52">INDEX(Classes!$A$3:$A$15,MATCH(List!D52,Classes!$E$3:$E$15,1),0)</f>
        <v>Class 2 Official 12yrs &amp; Under 70cm</v>
      </c>
    </row>
    <row r="53" spans="1:5" x14ac:dyDescent="0.25">
      <c r="A53">
        <v>57</v>
      </c>
      <c r="B53" t="s">
        <v>281</v>
      </c>
      <c r="C53" t="s">
        <v>282</v>
      </c>
      <c r="D53">
        <v>12</v>
      </c>
      <c r="E53" t="str" cm="1">
        <f t="array" ref="E53">INDEX(Classes!$A$3:$A$15,MATCH(List!D53,Classes!$E$3:$E$15,1),0)</f>
        <v>Class 12 Unofficial 13 - 26 yrs 60cm</v>
      </c>
    </row>
    <row r="54" spans="1:5" x14ac:dyDescent="0.25">
      <c r="A54">
        <v>58</v>
      </c>
      <c r="B54" t="s">
        <v>184</v>
      </c>
      <c r="C54" t="s">
        <v>185</v>
      </c>
      <c r="D54">
        <v>3</v>
      </c>
      <c r="E54" t="str" cm="1">
        <f t="array" ref="E54">INDEX(Classes!$A$3:$A$15,MATCH(List!D54,Classes!$E$3:$E$15,1),0)</f>
        <v>Class 3 Official 12yrs &amp; Under 80cm</v>
      </c>
    </row>
    <row r="55" spans="1:5" x14ac:dyDescent="0.25">
      <c r="A55">
        <v>59</v>
      </c>
      <c r="B55" t="s">
        <v>122</v>
      </c>
      <c r="C55" t="s">
        <v>124</v>
      </c>
      <c r="D55">
        <v>10</v>
      </c>
      <c r="E55" t="str" cm="1">
        <f t="array" ref="E55">INDEX(Classes!$A$3:$A$15,MATCH(List!D55,Classes!$E$3:$E$15,1),0)</f>
        <v>Class 10 Unofficial 10yrs &amp; Under 30cm</v>
      </c>
    </row>
    <row r="56" spans="1:5" x14ac:dyDescent="0.25">
      <c r="A56">
        <v>60</v>
      </c>
      <c r="B56" t="s">
        <v>74</v>
      </c>
      <c r="C56" t="s">
        <v>87</v>
      </c>
      <c r="D56">
        <v>1</v>
      </c>
      <c r="E56" t="str" cm="1">
        <f t="array" ref="E56">INDEX(Classes!$A$3:$A$15,MATCH(List!D56,Classes!$E$3:$E$15,1),0)</f>
        <v>Class 1 Official 12yrs &amp; Under 60cm</v>
      </c>
    </row>
    <row r="57" spans="1:5" x14ac:dyDescent="0.25">
      <c r="A57">
        <v>61</v>
      </c>
      <c r="B57" t="s">
        <v>295</v>
      </c>
      <c r="C57" t="s">
        <v>296</v>
      </c>
      <c r="D57">
        <v>4</v>
      </c>
      <c r="E57" t="str" cm="1">
        <f t="array" ref="E57">INDEX(Classes!$A$3:$A$15,MATCH(List!D57,Classes!$E$3:$E$15,1),0)</f>
        <v>Class 4 Official 13 - 26 yrs 70cm</v>
      </c>
    </row>
    <row r="58" spans="1:5" x14ac:dyDescent="0.25">
      <c r="A58">
        <v>62</v>
      </c>
      <c r="B58" t="s">
        <v>81</v>
      </c>
      <c r="C58" t="s">
        <v>181</v>
      </c>
      <c r="D58">
        <v>3</v>
      </c>
      <c r="E58" t="str" cm="1">
        <f t="array" ref="E58">INDEX(Classes!$A$3:$A$15,MATCH(List!D58,Classes!$E$3:$E$15,1),0)</f>
        <v>Class 3 Official 12yrs &amp; Under 80cm</v>
      </c>
    </row>
    <row r="59" spans="1:5" x14ac:dyDescent="0.25">
      <c r="A59">
        <v>63</v>
      </c>
      <c r="B59" t="s">
        <v>192</v>
      </c>
      <c r="C59" t="s">
        <v>193</v>
      </c>
      <c r="D59" t="s">
        <v>153</v>
      </c>
      <c r="E59" t="e" cm="1">
        <f t="array" ref="E59">INDEX(Classes!$A$3:$A$15,MATCH(List!D59,Classes!$E$3:$E$15,1),0)</f>
        <v>#N/A</v>
      </c>
    </row>
    <row r="60" spans="1:5" x14ac:dyDescent="0.25">
      <c r="A60">
        <v>64</v>
      </c>
      <c r="B60" t="s">
        <v>172</v>
      </c>
      <c r="C60" t="s">
        <v>173</v>
      </c>
      <c r="D60">
        <v>1</v>
      </c>
      <c r="E60" t="str" cm="1">
        <f t="array" ref="E60">INDEX(Classes!$A$3:$A$15,MATCH(List!D60,Classes!$E$3:$E$15,1),0)</f>
        <v>Class 1 Official 12yrs &amp; Under 60cm</v>
      </c>
    </row>
    <row r="61" spans="1:5" x14ac:dyDescent="0.25">
      <c r="A61">
        <v>67</v>
      </c>
      <c r="B61" t="s">
        <v>215</v>
      </c>
      <c r="C61" t="s">
        <v>216</v>
      </c>
      <c r="D61">
        <v>4</v>
      </c>
      <c r="E61" t="str" cm="1">
        <f t="array" ref="E61">INDEX(Classes!$A$3:$A$15,MATCH(List!D61,Classes!$E$3:$E$15,1),0)</f>
        <v>Class 4 Official 13 - 26 yrs 70cm</v>
      </c>
    </row>
    <row r="62" spans="1:5" x14ac:dyDescent="0.25">
      <c r="A62">
        <v>68</v>
      </c>
      <c r="B62" t="s">
        <v>177</v>
      </c>
      <c r="C62" t="s">
        <v>178</v>
      </c>
      <c r="D62">
        <v>1</v>
      </c>
      <c r="E62" t="str" cm="1">
        <f t="array" ref="E62">INDEX(Classes!$A$3:$A$15,MATCH(List!D62,Classes!$E$3:$E$15,1),0)</f>
        <v>Class 1 Official 12yrs &amp; Under 60cm</v>
      </c>
    </row>
    <row r="63" spans="1:5" x14ac:dyDescent="0.25">
      <c r="A63">
        <v>69</v>
      </c>
      <c r="B63" t="s">
        <v>82</v>
      </c>
      <c r="C63" t="s">
        <v>187</v>
      </c>
      <c r="D63">
        <v>3</v>
      </c>
      <c r="E63" t="str" cm="1">
        <f t="array" ref="E63">INDEX(Classes!$A$3:$A$15,MATCH(List!D63,Classes!$E$3:$E$15,1),0)</f>
        <v>Class 3 Official 12yrs &amp; Under 80cm</v>
      </c>
    </row>
    <row r="64" spans="1:5" x14ac:dyDescent="0.25">
      <c r="A64">
        <v>70</v>
      </c>
      <c r="B64" t="s">
        <v>119</v>
      </c>
      <c r="C64" t="s">
        <v>159</v>
      </c>
      <c r="D64">
        <v>7</v>
      </c>
      <c r="E64" t="str" cm="1">
        <f t="array" ref="E64">INDEX(Classes!$A$3:$A$15,MATCH(List!D64,Classes!$E$3:$E$15,1),0)</f>
        <v>Class 7 Official 13 - 26 yrs 100cm</v>
      </c>
    </row>
    <row r="65" spans="1:5" x14ac:dyDescent="0.25">
      <c r="A65">
        <v>71</v>
      </c>
      <c r="B65" t="s">
        <v>238</v>
      </c>
      <c r="C65" t="s">
        <v>239</v>
      </c>
      <c r="D65">
        <v>5</v>
      </c>
      <c r="E65" t="str" cm="1">
        <f t="array" ref="E65">INDEX(Classes!$A$3:$A$15,MATCH(List!D65,Classes!$E$3:$E$15,1),0)</f>
        <v>Class 5 Official 13 - 26 yrs 80cm</v>
      </c>
    </row>
    <row r="66" spans="1:5" x14ac:dyDescent="0.25">
      <c r="A66">
        <v>72</v>
      </c>
      <c r="B66" t="s">
        <v>207</v>
      </c>
      <c r="C66" t="s">
        <v>208</v>
      </c>
      <c r="D66">
        <v>4</v>
      </c>
      <c r="E66" t="str" cm="1">
        <f t="array" ref="E66">INDEX(Classes!$A$3:$A$15,MATCH(List!D66,Classes!$E$3:$E$15,1),0)</f>
        <v>Class 4 Official 13 - 26 yrs 70cm</v>
      </c>
    </row>
    <row r="67" spans="1:5" x14ac:dyDescent="0.25">
      <c r="A67">
        <v>75</v>
      </c>
      <c r="B67" t="s">
        <v>254</v>
      </c>
      <c r="C67" t="s">
        <v>255</v>
      </c>
      <c r="D67">
        <v>10</v>
      </c>
      <c r="E67" t="str" cm="1">
        <f t="array" ref="E67">INDEX(Classes!$A$3:$A$15,MATCH(List!D67,Classes!$E$3:$E$15,1),0)</f>
        <v>Class 10 Unofficial 10yrs &amp; Under 30cm</v>
      </c>
    </row>
    <row r="68" spans="1:5" x14ac:dyDescent="0.25">
      <c r="A68">
        <v>77</v>
      </c>
      <c r="B68" t="s">
        <v>110</v>
      </c>
      <c r="C68" t="s">
        <v>231</v>
      </c>
      <c r="D68">
        <v>5</v>
      </c>
      <c r="E68" t="str" cm="1">
        <f t="array" ref="E68">INDEX(Classes!$A$3:$A$15,MATCH(List!D68,Classes!$E$3:$E$15,1),0)</f>
        <v>Class 5 Official 13 - 26 yrs 80cm</v>
      </c>
    </row>
    <row r="69" spans="1:5" x14ac:dyDescent="0.25">
      <c r="A69">
        <v>78</v>
      </c>
      <c r="B69" t="s">
        <v>82</v>
      </c>
      <c r="C69" t="s">
        <v>90</v>
      </c>
      <c r="D69">
        <v>2</v>
      </c>
      <c r="E69" t="str" cm="1">
        <f t="array" ref="E69">INDEX(Classes!$A$3:$A$15,MATCH(List!D69,Classes!$E$3:$E$15,1),0)</f>
        <v>Class 2 Official 12yrs &amp; Under 70cm</v>
      </c>
    </row>
    <row r="70" spans="1:5" x14ac:dyDescent="0.25">
      <c r="A70">
        <v>79</v>
      </c>
      <c r="B70" t="s">
        <v>126</v>
      </c>
      <c r="C70" t="s">
        <v>127</v>
      </c>
      <c r="D70">
        <v>4</v>
      </c>
      <c r="E70" t="str" cm="1">
        <f t="array" ref="E70">INDEX(Classes!$A$3:$A$15,MATCH(List!D70,Classes!$E$3:$E$15,1),0)</f>
        <v>Class 4 Official 13 - 26 yrs 70cm</v>
      </c>
    </row>
    <row r="71" spans="1:5" x14ac:dyDescent="0.25">
      <c r="A71">
        <v>80</v>
      </c>
      <c r="B71" t="s">
        <v>223</v>
      </c>
      <c r="C71" t="s">
        <v>224</v>
      </c>
      <c r="D71">
        <v>5</v>
      </c>
      <c r="E71" t="str" cm="1">
        <f t="array" ref="E71">INDEX(Classes!$A$3:$A$15,MATCH(List!D71,Classes!$E$3:$E$15,1),0)</f>
        <v>Class 5 Official 13 - 26 yrs 80cm</v>
      </c>
    </row>
    <row r="72" spans="1:5" x14ac:dyDescent="0.25">
      <c r="A72">
        <v>81</v>
      </c>
      <c r="B72" t="s">
        <v>225</v>
      </c>
      <c r="C72" t="s">
        <v>226</v>
      </c>
      <c r="D72">
        <v>5</v>
      </c>
      <c r="E72" t="str" cm="1">
        <f t="array" ref="E72">INDEX(Classes!$A$3:$A$15,MATCH(List!D72,Classes!$E$3:$E$15,1),0)</f>
        <v>Class 5 Official 13 - 26 yrs 80cm</v>
      </c>
    </row>
    <row r="73" spans="1:5" x14ac:dyDescent="0.25">
      <c r="A73">
        <v>82</v>
      </c>
      <c r="B73" t="s">
        <v>297</v>
      </c>
      <c r="C73" t="s">
        <v>298</v>
      </c>
      <c r="D73">
        <v>7</v>
      </c>
      <c r="E73" t="str" cm="1">
        <f t="array" ref="E73">INDEX(Classes!$A$3:$A$15,MATCH(List!D73,Classes!$E$3:$E$15,1),0)</f>
        <v>Class 7 Official 13 - 26 yrs 100cm</v>
      </c>
    </row>
    <row r="74" spans="1:5" x14ac:dyDescent="0.25">
      <c r="A74">
        <v>83</v>
      </c>
      <c r="B74" t="s">
        <v>244</v>
      </c>
      <c r="C74" t="s">
        <v>245</v>
      </c>
      <c r="D74">
        <v>6</v>
      </c>
      <c r="E74" t="str" cm="1">
        <f t="array" ref="E74">INDEX(Classes!$A$3:$A$15,MATCH(List!D74,Classes!$E$3:$E$15,1),0)</f>
        <v>Class 6 Official 13 - 26 yrs 90cm</v>
      </c>
    </row>
    <row r="75" spans="1:5" x14ac:dyDescent="0.25">
      <c r="A75">
        <v>84</v>
      </c>
      <c r="B75" t="s">
        <v>122</v>
      </c>
      <c r="C75" t="s">
        <v>123</v>
      </c>
      <c r="D75">
        <v>1</v>
      </c>
      <c r="E75" t="str" cm="1">
        <f t="array" ref="E75">INDEX(Classes!$A$3:$A$15,MATCH(List!D75,Classes!$E$3:$E$15,1),0)</f>
        <v>Class 1 Official 12yrs &amp; Under 60cm</v>
      </c>
    </row>
    <row r="76" spans="1:5" x14ac:dyDescent="0.25">
      <c r="A76">
        <v>87</v>
      </c>
      <c r="B76" t="s">
        <v>331</v>
      </c>
      <c r="C76" t="s">
        <v>332</v>
      </c>
      <c r="D76">
        <v>1</v>
      </c>
      <c r="E76" t="str" cm="1">
        <f t="array" ref="E76">INDEX(Classes!$A$3:$A$15,MATCH(List!D76,Classes!$E$3:$E$15,1),0)</f>
        <v>Class 1 Official 12yrs &amp; Under 60cm</v>
      </c>
    </row>
    <row r="77" spans="1:5" x14ac:dyDescent="0.25">
      <c r="A77">
        <v>88</v>
      </c>
      <c r="B77" t="s">
        <v>119</v>
      </c>
      <c r="C77" t="s">
        <v>341</v>
      </c>
      <c r="D77">
        <v>4</v>
      </c>
      <c r="E77" t="str" cm="1">
        <f t="array" ref="E77">INDEX(Classes!$A$3:$A$15,MATCH(List!D77,Classes!$E$3:$E$15,1),0)</f>
        <v>Class 4 Official 13 - 26 yrs 70cm</v>
      </c>
    </row>
    <row r="78" spans="1:5" x14ac:dyDescent="0.25">
      <c r="A78">
        <v>89</v>
      </c>
      <c r="B78" t="s">
        <v>116</v>
      </c>
      <c r="C78" t="s">
        <v>342</v>
      </c>
      <c r="D78">
        <v>5</v>
      </c>
      <c r="E78" t="str" cm="1">
        <f t="array" ref="E78">INDEX(Classes!$A$3:$A$15,MATCH(List!D78,Classes!$E$3:$E$15,1),0)</f>
        <v>Class 5 Official 13 - 26 yrs 80cm</v>
      </c>
    </row>
    <row r="79" spans="1:5" x14ac:dyDescent="0.25">
      <c r="A79">
        <v>90</v>
      </c>
      <c r="B79" t="s">
        <v>293</v>
      </c>
      <c r="C79" t="s">
        <v>343</v>
      </c>
      <c r="D79">
        <v>4</v>
      </c>
      <c r="E79" t="str" cm="1">
        <f t="array" ref="E79">INDEX(Classes!$A$3:$A$15,MATCH(List!D79,Classes!$E$3:$E$15,1),0)</f>
        <v>Class 4 Official 13 - 26 yrs 70cm</v>
      </c>
    </row>
    <row r="80" spans="1:5" x14ac:dyDescent="0.25">
      <c r="A80">
        <v>76</v>
      </c>
      <c r="B80" t="s">
        <v>73</v>
      </c>
      <c r="C80" t="s">
        <v>179</v>
      </c>
      <c r="D80">
        <v>2</v>
      </c>
      <c r="E80" t="str" cm="1">
        <f t="array" ref="E80">INDEX(Classes!$A$3:$A$15,MATCH(List!D80,Classes!$E$3:$E$15,1),0)</f>
        <v>Class 2 Official 12yrs &amp; Under 70cm</v>
      </c>
    </row>
    <row r="81" spans="1:5" x14ac:dyDescent="0.25">
      <c r="A81">
        <v>23</v>
      </c>
      <c r="B81" t="s">
        <v>72</v>
      </c>
      <c r="C81" t="s">
        <v>188</v>
      </c>
      <c r="D81">
        <v>3</v>
      </c>
      <c r="E81" t="str" cm="1">
        <f t="array" ref="E81">INDEX(Classes!$A$3:$A$15,MATCH(List!D81,Classes!$E$3:$E$15,1),0)</f>
        <v>Class 3 Official 12yrs &amp; Under 80cm</v>
      </c>
    </row>
    <row r="82" spans="1:5" x14ac:dyDescent="0.25">
      <c r="A82">
        <v>47</v>
      </c>
      <c r="B82" t="s">
        <v>200</v>
      </c>
      <c r="C82" t="s">
        <v>201</v>
      </c>
      <c r="D82">
        <v>4</v>
      </c>
      <c r="E82" t="str" cm="1">
        <f t="array" ref="E82">INDEX(Classes!$A$3:$A$15,MATCH(List!D82,Classes!$E$3:$E$15,1),0)</f>
        <v>Class 4 Official 13 - 26 yrs 70cm</v>
      </c>
    </row>
    <row r="83" spans="1:5" x14ac:dyDescent="0.25">
      <c r="A83">
        <v>85</v>
      </c>
      <c r="B83" t="s">
        <v>291</v>
      </c>
      <c r="C83" t="s">
        <v>292</v>
      </c>
      <c r="D83">
        <v>4</v>
      </c>
      <c r="E83" t="str" cm="1">
        <f t="array" ref="E83">INDEX(Classes!$A$3:$A$15,MATCH(List!D83,Classes!$E$3:$E$15,1),0)</f>
        <v>Class 4 Official 13 - 26 yrs 70cm</v>
      </c>
    </row>
    <row r="84" spans="1:5" x14ac:dyDescent="0.25">
      <c r="A84">
        <v>73</v>
      </c>
      <c r="B84" t="s">
        <v>102</v>
      </c>
      <c r="C84" t="s">
        <v>103</v>
      </c>
      <c r="D84">
        <v>5</v>
      </c>
      <c r="E84" t="str" cm="1">
        <f t="array" ref="E84">INDEX(Classes!$A$3:$A$15,MATCH(List!D84,Classes!$E$3:$E$15,1),0)</f>
        <v>Class 5 Official 13 - 26 yrs 80cm</v>
      </c>
    </row>
    <row r="85" spans="1:5" x14ac:dyDescent="0.25">
      <c r="A85">
        <v>65</v>
      </c>
      <c r="B85" t="s">
        <v>219</v>
      </c>
      <c r="C85" t="s">
        <v>220</v>
      </c>
      <c r="D85">
        <v>5</v>
      </c>
      <c r="E85" t="str" cm="1">
        <f t="array" ref="E85">INDEX(Classes!$A$3:$A$15,MATCH(List!D85,Classes!$E$3:$E$15,1),0)</f>
        <v>Class 5 Official 13 - 26 yrs 80cm</v>
      </c>
    </row>
    <row r="86" spans="1:5" x14ac:dyDescent="0.25">
      <c r="A86">
        <v>86</v>
      </c>
      <c r="B86" t="s">
        <v>227</v>
      </c>
      <c r="C86" t="s">
        <v>228</v>
      </c>
      <c r="D86">
        <v>5</v>
      </c>
      <c r="E86" t="str" cm="1">
        <f t="array" ref="E86">INDEX(Classes!$A$3:$A$15,MATCH(List!D86,Classes!$E$3:$E$15,1),0)</f>
        <v>Class 5 Official 13 - 26 yrs 80cm</v>
      </c>
    </row>
    <row r="87" spans="1:5" x14ac:dyDescent="0.25">
      <c r="A87">
        <v>46</v>
      </c>
      <c r="B87" t="s">
        <v>77</v>
      </c>
      <c r="C87" t="s">
        <v>229</v>
      </c>
      <c r="D87">
        <v>5</v>
      </c>
      <c r="E87" t="str" cm="1">
        <f t="array" ref="E87">INDEX(Classes!$A$3:$A$15,MATCH(List!D87,Classes!$E$3:$E$15,1),0)</f>
        <v>Class 5 Official 13 - 26 yrs 80cm</v>
      </c>
    </row>
    <row r="88" spans="1:5" x14ac:dyDescent="0.25">
      <c r="A88">
        <v>66</v>
      </c>
      <c r="B88" t="s">
        <v>112</v>
      </c>
      <c r="C88" t="s">
        <v>113</v>
      </c>
      <c r="D88">
        <v>5</v>
      </c>
      <c r="E88" t="str" cm="1">
        <f t="array" ref="E88">INDEX(Classes!$A$3:$A$15,MATCH(List!D88,Classes!$E$3:$E$15,1),0)</f>
        <v>Class 5 Official 13 - 26 yrs 80cm</v>
      </c>
    </row>
    <row r="89" spans="1:5" x14ac:dyDescent="0.25">
      <c r="A89">
        <v>15</v>
      </c>
      <c r="B89" t="s">
        <v>91</v>
      </c>
      <c r="C89" t="s">
        <v>92</v>
      </c>
      <c r="D89">
        <v>7</v>
      </c>
      <c r="E89" t="str" cm="1">
        <f t="array" ref="E89">INDEX(Classes!$A$3:$A$15,MATCH(List!D89,Classes!$E$3:$E$15,1),0)</f>
        <v>Class 7 Official 13 - 26 yrs 100cm</v>
      </c>
    </row>
    <row r="90" spans="1:5" x14ac:dyDescent="0.25">
      <c r="A90">
        <v>74</v>
      </c>
      <c r="B90" t="s">
        <v>246</v>
      </c>
      <c r="C90" t="s">
        <v>247</v>
      </c>
      <c r="D90">
        <v>7</v>
      </c>
      <c r="E90" t="str" cm="1">
        <f t="array" ref="E90">INDEX(Classes!$A$3:$A$15,MATCH(List!D90,Classes!$E$3:$E$15,1),0)</f>
        <v>Class 7 Official 13 - 26 yrs 100cm</v>
      </c>
    </row>
    <row r="91" spans="1:5" x14ac:dyDescent="0.25">
      <c r="A91">
        <v>29</v>
      </c>
      <c r="B91" t="s">
        <v>271</v>
      </c>
      <c r="C91" t="s">
        <v>272</v>
      </c>
      <c r="D91">
        <v>11</v>
      </c>
      <c r="E91" t="str" cm="1">
        <f t="array" ref="E91">INDEX(Classes!$A$3:$A$15,MATCH(List!D91,Classes!$E$3:$E$15,1),0)</f>
        <v>Class 11 Unofficial 12yrs &amp; Under 50cm</v>
      </c>
    </row>
    <row r="92" spans="1:5" x14ac:dyDescent="0.25">
      <c r="A92">
        <v>91</v>
      </c>
      <c r="B92" t="s">
        <v>344</v>
      </c>
      <c r="C92" t="s">
        <v>345</v>
      </c>
      <c r="D92">
        <v>4</v>
      </c>
      <c r="E92" t="str" cm="1">
        <f t="array" ref="E92">INDEX(Classes!$A$3:$A$15,MATCH(List!D92,Classes!$E$3:$E$15,1),0)</f>
        <v>Class 4 Official 13 - 26 yrs 70cm</v>
      </c>
    </row>
    <row r="93" spans="1:5" x14ac:dyDescent="0.25">
      <c r="A93">
        <v>92</v>
      </c>
      <c r="B93" t="s">
        <v>346</v>
      </c>
      <c r="C93" t="s">
        <v>347</v>
      </c>
      <c r="D93">
        <v>4</v>
      </c>
      <c r="E93" t="str" cm="1">
        <f t="array" ref="E93">INDEX(Classes!$A$3:$A$15,MATCH(List!D93,Classes!$E$3:$E$15,1),0)</f>
        <v>Class 4 Official 13 - 26 yrs 70cm</v>
      </c>
    </row>
    <row r="94" spans="1:5" x14ac:dyDescent="0.25">
      <c r="E94" t="e" cm="1">
        <f t="array" ref="E94">INDEX(Classes!$A$3:$A$15,MATCH(List!D94,Classes!$E$3:$E$15,1),0)</f>
        <v>#N/A</v>
      </c>
    </row>
    <row r="95" spans="1:5" x14ac:dyDescent="0.25">
      <c r="E95" t="e" cm="1">
        <f t="array" ref="E95">INDEX(Classes!$A$3:$A$15,MATCH(List!D95,Classes!$E$3:$E$15,1),0)</f>
        <v>#N/A</v>
      </c>
    </row>
    <row r="96" spans="1:5" x14ac:dyDescent="0.25">
      <c r="E96" t="e" cm="1">
        <f t="array" ref="E96">INDEX(Classes!$A$3:$A$15,MATCH(List!D96,Classes!$E$3:$E$15,1),0)</f>
        <v>#N/A</v>
      </c>
    </row>
    <row r="97" spans="5:5" x14ac:dyDescent="0.25">
      <c r="E97" t="e" cm="1">
        <f t="array" ref="E97">INDEX(Classes!$A$3:$A$15,MATCH(List!D97,Classes!$E$3:$E$15,1),0)</f>
        <v>#N/A</v>
      </c>
    </row>
    <row r="98" spans="5:5" x14ac:dyDescent="0.25">
      <c r="E98" t="e" cm="1">
        <f t="array" ref="E98">INDEX(Classes!$A$3:$A$15,MATCH(List!D98,Classes!$E$3:$E$15,1),0)</f>
        <v>#N/A</v>
      </c>
    </row>
    <row r="99" spans="5:5" x14ac:dyDescent="0.25">
      <c r="E99" t="e" cm="1">
        <f t="array" ref="E99">INDEX(Classes!$A$3:$A$15,MATCH(List!D99,Classes!$E$3:$E$15,1),0)</f>
        <v>#N/A</v>
      </c>
    </row>
    <row r="100" spans="5:5" x14ac:dyDescent="0.25">
      <c r="E100" t="e" cm="1">
        <f t="array" ref="E100">INDEX(Classes!$A$3:$A$15,MATCH(List!D100,Classes!$E$3:$E$15,1),0)</f>
        <v>#N/A</v>
      </c>
    </row>
    <row r="101" spans="5:5" x14ac:dyDescent="0.25">
      <c r="E101" t="e" cm="1">
        <f t="array" ref="E101">INDEX(Classes!$A$3:$A$15,MATCH(List!D101,Classes!$E$3:$E$15,1),0)</f>
        <v>#N/A</v>
      </c>
    </row>
    <row r="102" spans="5:5" x14ac:dyDescent="0.25">
      <c r="E102" t="e" cm="1">
        <f t="array" ref="E102">INDEX(Classes!$A$3:$A$15,MATCH(List!D102,Classes!$E$3:$E$15,1),0)</f>
        <v>#N/A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18733-5CE5-4B21-996C-8CDFF77478A1}">
  <dimension ref="A2:AG337"/>
  <sheetViews>
    <sheetView showGridLines="0" view="pageBreakPreview" zoomScale="60" zoomScaleNormal="100" workbookViewId="0">
      <selection activeCell="E323" sqref="E323:H323"/>
    </sheetView>
  </sheetViews>
  <sheetFormatPr defaultRowHeight="15" x14ac:dyDescent="0.25"/>
  <cols>
    <col min="4" max="4" width="3.42578125" customWidth="1"/>
    <col min="5" max="5" width="5.7109375" customWidth="1"/>
    <col min="6" max="6" width="10.42578125" customWidth="1"/>
    <col min="7" max="7" width="11.28515625" customWidth="1"/>
    <col min="8" max="8" width="16.7109375" customWidth="1"/>
    <col min="9" max="27" width="4.7109375" customWidth="1"/>
    <col min="28" max="28" width="6.85546875" customWidth="1"/>
    <col min="29" max="29" width="11.5703125" customWidth="1"/>
    <col min="30" max="30" width="7" customWidth="1"/>
    <col min="31" max="31" width="8.140625" customWidth="1"/>
    <col min="32" max="32" width="6.7109375" customWidth="1"/>
    <col min="33" max="33" width="6.28515625" customWidth="1"/>
  </cols>
  <sheetData>
    <row r="2" spans="1:33" ht="18.75" x14ac:dyDescent="0.3">
      <c r="E2" s="92" t="s">
        <v>133</v>
      </c>
    </row>
    <row r="3" spans="1:33" ht="4.5" customHeight="1" x14ac:dyDescent="0.25"/>
    <row r="4" spans="1:33" ht="25.5" customHeight="1" x14ac:dyDescent="0.25">
      <c r="E4" s="80" t="s">
        <v>134</v>
      </c>
      <c r="G4" s="82" t="str">
        <f>Classes!$A$3</f>
        <v>Class 1 Official 12yrs &amp; Under 60cm</v>
      </c>
      <c r="H4" s="81"/>
      <c r="I4" s="82"/>
      <c r="J4" s="82"/>
      <c r="K4" s="82"/>
      <c r="L4" s="82"/>
      <c r="M4" s="82"/>
      <c r="N4" s="80"/>
      <c r="O4" s="80"/>
      <c r="P4" s="80"/>
      <c r="Q4" s="80" t="s">
        <v>135</v>
      </c>
      <c r="R4" s="80"/>
      <c r="S4" s="82" t="str">
        <f>Classes!$J$5</f>
        <v>Two Phase</v>
      </c>
      <c r="T4" s="82"/>
      <c r="U4" s="82"/>
      <c r="V4" s="82"/>
      <c r="W4" s="82"/>
      <c r="X4" s="82"/>
      <c r="Y4" s="82"/>
      <c r="Z4" s="82"/>
      <c r="AA4" s="80"/>
      <c r="AB4" s="80"/>
      <c r="AC4" s="80" t="s">
        <v>137</v>
      </c>
      <c r="AD4" s="80"/>
      <c r="AE4" s="81"/>
      <c r="AF4" s="81"/>
      <c r="AG4" s="81"/>
    </row>
    <row r="5" spans="1:33" ht="25.5" customHeight="1" x14ac:dyDescent="0.25">
      <c r="E5" s="80" t="s">
        <v>145</v>
      </c>
      <c r="G5" s="82"/>
      <c r="H5" s="82"/>
      <c r="I5" s="82"/>
      <c r="J5" s="82"/>
      <c r="K5" s="82"/>
      <c r="L5" s="82"/>
      <c r="M5" s="82"/>
      <c r="N5" s="80"/>
      <c r="O5" s="80"/>
      <c r="P5" s="80"/>
      <c r="Q5" s="80" t="s">
        <v>136</v>
      </c>
      <c r="R5" s="80"/>
      <c r="S5" s="82" t="str">
        <f>Classes!$A$1</f>
        <v>Runcorn</v>
      </c>
      <c r="T5" s="82"/>
      <c r="U5" s="82"/>
      <c r="V5" s="82"/>
      <c r="W5" s="82"/>
      <c r="X5" s="82"/>
      <c r="Y5" s="82"/>
      <c r="Z5" s="82"/>
      <c r="AA5" s="80"/>
      <c r="AB5" s="80"/>
      <c r="AC5" s="80"/>
      <c r="AD5" s="80"/>
    </row>
    <row r="6" spans="1:33" ht="15.75" thickBot="1" x14ac:dyDescent="0.3"/>
    <row r="7" spans="1:33" ht="15.75" thickBot="1" x14ac:dyDescent="0.3">
      <c r="I7" s="86" t="s">
        <v>140</v>
      </c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8"/>
    </row>
    <row r="8" spans="1:33" ht="47.25" customHeight="1" thickBot="1" x14ac:dyDescent="0.3">
      <c r="E8" s="83" t="s">
        <v>138</v>
      </c>
      <c r="F8" s="110" t="s">
        <v>139</v>
      </c>
      <c r="G8" s="111"/>
      <c r="H8" s="85" t="s">
        <v>8</v>
      </c>
      <c r="I8" s="89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1"/>
      <c r="AB8" s="113" t="s">
        <v>141</v>
      </c>
      <c r="AC8" s="84" t="s">
        <v>142</v>
      </c>
      <c r="AD8" s="114" t="s">
        <v>143</v>
      </c>
      <c r="AE8" s="112" t="s">
        <v>144</v>
      </c>
      <c r="AF8" s="112" t="s">
        <v>147</v>
      </c>
      <c r="AG8" s="112" t="s">
        <v>146</v>
      </c>
    </row>
    <row r="9" spans="1:33" ht="24" customHeight="1" x14ac:dyDescent="0.25">
      <c r="A9">
        <f>INDEX(Classes!$E$3:$E$15,MATCH(Judges_ScoreSheet_1!G4,Classes!$A$3:$A$15,0),1)</f>
        <v>1</v>
      </c>
      <c r="B9">
        <v>1</v>
      </c>
      <c r="C9" t="str">
        <f>A9&amp;B9</f>
        <v>11</v>
      </c>
      <c r="E9" s="95">
        <f>IFERROR(INDEX(Results!P:P,MATCH($C9,Results!$C:$C,0),1),"")</f>
        <v>60</v>
      </c>
      <c r="F9" s="101" t="str">
        <f>IFERROR(INDEX(Results!Q:Q,MATCH($C9,Results!$C:$C,0),1),"")</f>
        <v>Freya Davie</v>
      </c>
      <c r="G9" s="103"/>
      <c r="H9" s="97" t="str">
        <f>IFERROR(INDEX(Results!S:S,MATCH($C9,Results!$C:$C,0),1),"")</f>
        <v xml:space="preserve">Gumdale </v>
      </c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100"/>
      <c r="AB9" s="95"/>
      <c r="AC9" s="96"/>
      <c r="AD9" s="101"/>
      <c r="AE9" s="102"/>
      <c r="AF9" s="102"/>
      <c r="AG9" s="102" t="str">
        <f>IFERROR(IF(INDEX(Results!O:O,MATCH($C9,Results!$C:$C,0),1)=0,"",INDEX(Results!O:O,MATCH($C9,Results!$C:$C,0),1)),"")</f>
        <v/>
      </c>
    </row>
    <row r="10" spans="1:33" ht="24" customHeight="1" x14ac:dyDescent="0.25">
      <c r="A10">
        <f>A9</f>
        <v>1</v>
      </c>
      <c r="B10">
        <f>B9+1</f>
        <v>2</v>
      </c>
      <c r="C10" t="str">
        <f t="shared" ref="C10:C18" si="0">A10&amp;B10</f>
        <v>12</v>
      </c>
      <c r="E10" s="173">
        <f>IFERROR(INDEX(Results!P:P,MATCH($C10,Results!$C:$C,0),1),"")</f>
        <v>87</v>
      </c>
      <c r="F10" s="174" t="str">
        <f>IFERROR(INDEX(Results!Q:Q,MATCH($C10,Results!$C:$C,0),1),"")</f>
        <v>Zoe Statham</v>
      </c>
      <c r="G10" s="175"/>
      <c r="H10" s="176">
        <f>IFERROR(INDEX(Results!S:S,MATCH($C10,Results!$C:$C,0),1),"")</f>
        <v>0</v>
      </c>
      <c r="I10" s="103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101"/>
      <c r="AB10" s="95"/>
      <c r="AC10" s="96"/>
      <c r="AD10" s="101"/>
      <c r="AE10" s="102"/>
      <c r="AF10" s="102"/>
      <c r="AG10" s="102" t="str">
        <f>IFERROR(IF(INDEX(Results!O:O,MATCH($C10,Results!$C:$C,0),1)=0,"",INDEX(Results!O:O,MATCH($C10,Results!$C:$C,0),1)),"")</f>
        <v/>
      </c>
    </row>
    <row r="11" spans="1:33" ht="24" customHeight="1" x14ac:dyDescent="0.25">
      <c r="A11">
        <f t="shared" ref="A11:A18" si="1">A10</f>
        <v>1</v>
      </c>
      <c r="B11">
        <f t="shared" ref="B11:B18" si="2">B10+1</f>
        <v>3</v>
      </c>
      <c r="C11" t="str">
        <f t="shared" si="0"/>
        <v>13</v>
      </c>
      <c r="E11" s="95" t="str">
        <f>IFERROR(INDEX(Results!P:P,MATCH($C11,Results!$C:$C,0),1),"")</f>
        <v/>
      </c>
      <c r="F11" s="101" t="str">
        <f>IFERROR(INDEX(Results!Q:Q,MATCH($C11,Results!$C:$C,0),1),"")</f>
        <v/>
      </c>
      <c r="G11" s="103"/>
      <c r="H11" s="97" t="str">
        <f>IFERROR(INDEX(Results!S:S,MATCH($C11,Results!$C:$C,0),1),"")</f>
        <v/>
      </c>
      <c r="I11" s="103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101"/>
      <c r="AB11" s="95"/>
      <c r="AC11" s="96"/>
      <c r="AD11" s="101"/>
      <c r="AE11" s="102"/>
      <c r="AF11" s="102"/>
      <c r="AG11" s="102" t="str">
        <f>IFERROR(IF(INDEX(Results!O:O,MATCH($C11,Results!$C:$C,0),1)=0,"",INDEX(Results!O:O,MATCH($C11,Results!$C:$C,0),1)),"")</f>
        <v/>
      </c>
    </row>
    <row r="12" spans="1:33" ht="24" customHeight="1" x14ac:dyDescent="0.25">
      <c r="A12">
        <f t="shared" si="1"/>
        <v>1</v>
      </c>
      <c r="B12">
        <f t="shared" si="2"/>
        <v>4</v>
      </c>
      <c r="C12" t="str">
        <f t="shared" si="0"/>
        <v>14</v>
      </c>
      <c r="E12" s="173" t="str">
        <f>IFERROR(INDEX(Results!P:P,MATCH($C12,Results!$C:$C,0),1),"")</f>
        <v/>
      </c>
      <c r="F12" s="174" t="str">
        <f>IFERROR(INDEX(Results!Q:Q,MATCH($C12,Results!$C:$C,0),1),"")</f>
        <v/>
      </c>
      <c r="G12" s="175"/>
      <c r="H12" s="176" t="str">
        <f>IFERROR(INDEX(Results!S:S,MATCH($C12,Results!$C:$C,0),1),"")</f>
        <v/>
      </c>
      <c r="I12" s="103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101"/>
      <c r="AB12" s="95"/>
      <c r="AC12" s="96"/>
      <c r="AD12" s="101"/>
      <c r="AE12" s="102"/>
      <c r="AF12" s="102"/>
      <c r="AG12" s="102" t="str">
        <f>IFERROR(IF(INDEX(Results!O:O,MATCH($C12,Results!$C:$C,0),1)=0,"",INDEX(Results!O:O,MATCH($C12,Results!$C:$C,0),1)),"")</f>
        <v/>
      </c>
    </row>
    <row r="13" spans="1:33" ht="24" customHeight="1" x14ac:dyDescent="0.25">
      <c r="A13">
        <f t="shared" si="1"/>
        <v>1</v>
      </c>
      <c r="B13">
        <f t="shared" si="2"/>
        <v>5</v>
      </c>
      <c r="C13" t="str">
        <f t="shared" si="0"/>
        <v>15</v>
      </c>
      <c r="E13" s="95" t="str">
        <f>IFERROR(INDEX(Results!P:P,MATCH($C13,Results!$C:$C,0),1),"")</f>
        <v/>
      </c>
      <c r="F13" s="101" t="str">
        <f>IFERROR(INDEX(Results!Q:Q,MATCH($C13,Results!$C:$C,0),1),"")</f>
        <v/>
      </c>
      <c r="G13" s="103"/>
      <c r="H13" s="97" t="str">
        <f>IFERROR(INDEX(Results!S:S,MATCH($C13,Results!$C:$C,0),1),"")</f>
        <v/>
      </c>
      <c r="I13" s="103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101"/>
      <c r="AB13" s="95"/>
      <c r="AC13" s="96"/>
      <c r="AD13" s="101"/>
      <c r="AE13" s="102"/>
      <c r="AF13" s="102"/>
      <c r="AG13" s="102" t="str">
        <f>IFERROR(IF(INDEX(Results!O:O,MATCH($C13,Results!$C:$C,0),1)=0,"",INDEX(Results!O:O,MATCH($C13,Results!$C:$C,0),1)),"")</f>
        <v/>
      </c>
    </row>
    <row r="14" spans="1:33" ht="24" customHeight="1" x14ac:dyDescent="0.25">
      <c r="A14">
        <f t="shared" si="1"/>
        <v>1</v>
      </c>
      <c r="B14">
        <f t="shared" si="2"/>
        <v>6</v>
      </c>
      <c r="C14" t="str">
        <f t="shared" si="0"/>
        <v>16</v>
      </c>
      <c r="E14" s="95" t="str">
        <f>IFERROR(INDEX(Results!P:P,MATCH($C14,Results!$C:$C,0),1),"")</f>
        <v/>
      </c>
      <c r="F14" s="101" t="str">
        <f>IFERROR(INDEX(Results!Q:Q,MATCH($C14,Results!$C:$C,0),1),"")</f>
        <v/>
      </c>
      <c r="G14" s="103"/>
      <c r="H14" s="97" t="str">
        <f>IFERROR(INDEX(Results!S:S,MATCH($C14,Results!$C:$C,0),1),"")</f>
        <v/>
      </c>
      <c r="I14" s="103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101"/>
      <c r="AB14" s="95"/>
      <c r="AC14" s="96"/>
      <c r="AD14" s="101"/>
      <c r="AE14" s="102"/>
      <c r="AF14" s="102"/>
      <c r="AG14" s="102" t="str">
        <f>IFERROR(IF(INDEX(Results!O:O,MATCH($C14,Results!$C:$C,0),1)=0,"",INDEX(Results!O:O,MATCH($C14,Results!$C:$C,0),1)),"")</f>
        <v/>
      </c>
    </row>
    <row r="15" spans="1:33" ht="24" customHeight="1" x14ac:dyDescent="0.25">
      <c r="A15">
        <f t="shared" si="1"/>
        <v>1</v>
      </c>
      <c r="B15">
        <f t="shared" si="2"/>
        <v>7</v>
      </c>
      <c r="C15" t="str">
        <f t="shared" si="0"/>
        <v>17</v>
      </c>
      <c r="E15" s="95" t="str">
        <f>IFERROR(INDEX(Results!P:P,MATCH($C15,Results!$C:$C,0),1),"")</f>
        <v/>
      </c>
      <c r="F15" s="101" t="str">
        <f>IFERROR(INDEX(Results!Q:Q,MATCH($C15,Results!$C:$C,0),1),"")</f>
        <v/>
      </c>
      <c r="G15" s="103"/>
      <c r="H15" s="97" t="str">
        <f>IFERROR(INDEX(Results!S:S,MATCH($C15,Results!$C:$C,0),1),"")</f>
        <v/>
      </c>
      <c r="I15" s="103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101"/>
      <c r="AB15" s="95"/>
      <c r="AC15" s="96"/>
      <c r="AD15" s="101"/>
      <c r="AE15" s="102"/>
      <c r="AF15" s="102"/>
      <c r="AG15" s="102" t="str">
        <f>IFERROR(IF(INDEX(Results!O:O,MATCH($C15,Results!$C:$C,0),1)=0,"",INDEX(Results!O:O,MATCH($C15,Results!$C:$C,0),1)),"")</f>
        <v/>
      </c>
    </row>
    <row r="16" spans="1:33" ht="24" customHeight="1" x14ac:dyDescent="0.25">
      <c r="A16">
        <f t="shared" si="1"/>
        <v>1</v>
      </c>
      <c r="B16">
        <f t="shared" si="2"/>
        <v>8</v>
      </c>
      <c r="C16" t="str">
        <f t="shared" si="0"/>
        <v>18</v>
      </c>
      <c r="E16" s="95" t="str">
        <f>IFERROR(INDEX(Results!P:P,MATCH($C16,Results!$C:$C,0),1),"")</f>
        <v/>
      </c>
      <c r="F16" s="101" t="str">
        <f>IFERROR(INDEX(Results!Q:Q,MATCH($C16,Results!$C:$C,0),1),"")</f>
        <v/>
      </c>
      <c r="G16" s="103"/>
      <c r="H16" s="97" t="str">
        <f>IFERROR(INDEX(Results!S:S,MATCH($C16,Results!$C:$C,0),1),"")</f>
        <v/>
      </c>
      <c r="I16" s="103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101"/>
      <c r="AB16" s="95"/>
      <c r="AC16" s="96"/>
      <c r="AD16" s="101"/>
      <c r="AE16" s="102"/>
      <c r="AF16" s="102"/>
      <c r="AG16" s="102" t="str">
        <f>IFERROR(IF(INDEX(Results!O:O,MATCH($C16,Results!$C:$C,0),1)=0,"",INDEX(Results!O:O,MATCH($C16,Results!$C:$C,0),1)),"")</f>
        <v/>
      </c>
    </row>
    <row r="17" spans="1:33" ht="24" customHeight="1" x14ac:dyDescent="0.25">
      <c r="A17">
        <f t="shared" si="1"/>
        <v>1</v>
      </c>
      <c r="B17">
        <f t="shared" si="2"/>
        <v>9</v>
      </c>
      <c r="C17" t="str">
        <f t="shared" si="0"/>
        <v>19</v>
      </c>
      <c r="E17" s="95" t="str">
        <f>IFERROR(INDEX(Results!P:P,MATCH($C17,Results!$C:$C,0),1),"")</f>
        <v/>
      </c>
      <c r="F17" s="101" t="str">
        <f>IFERROR(INDEX(Results!Q:Q,MATCH($C17,Results!$C:$C,0),1),"")</f>
        <v/>
      </c>
      <c r="G17" s="103"/>
      <c r="H17" s="97" t="str">
        <f>IFERROR(INDEX(Results!S:S,MATCH($C17,Results!$C:$C,0),1),"")</f>
        <v/>
      </c>
      <c r="I17" s="103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101"/>
      <c r="AB17" s="95"/>
      <c r="AC17" s="96"/>
      <c r="AD17" s="101"/>
      <c r="AE17" s="102"/>
      <c r="AF17" s="102"/>
      <c r="AG17" s="102" t="str">
        <f>IFERROR(IF(INDEX(Results!O:O,MATCH($C17,Results!$C:$C,0),1)=0,"",INDEX(Results!O:O,MATCH($C17,Results!$C:$C,0),1)),"")</f>
        <v/>
      </c>
    </row>
    <row r="18" spans="1:33" ht="24" customHeight="1" x14ac:dyDescent="0.25">
      <c r="A18">
        <f t="shared" si="1"/>
        <v>1</v>
      </c>
      <c r="B18">
        <f t="shared" si="2"/>
        <v>10</v>
      </c>
      <c r="C18" t="str">
        <f t="shared" si="0"/>
        <v>110</v>
      </c>
      <c r="E18" s="95" t="str">
        <f>IFERROR(INDEX(Results!P:P,MATCH($C18,Results!$C:$C,0),1),"")</f>
        <v/>
      </c>
      <c r="F18" s="101" t="str">
        <f>IFERROR(INDEX(Results!Q:Q,MATCH($C18,Results!$C:$C,0),1),"")</f>
        <v/>
      </c>
      <c r="G18" s="103"/>
      <c r="H18" s="97" t="str">
        <f>IFERROR(INDEX(Results!S:S,MATCH($C18,Results!$C:$C,0),1),"")</f>
        <v/>
      </c>
      <c r="I18" s="103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101"/>
      <c r="AB18" s="95"/>
      <c r="AC18" s="96"/>
      <c r="AD18" s="101"/>
      <c r="AE18" s="102"/>
      <c r="AF18" s="102"/>
      <c r="AG18" s="102" t="str">
        <f>IFERROR(IF(INDEX(Results!O:O,MATCH($C18,Results!$C:$C,0),1)=0,"",INDEX(Results!O:O,MATCH($C18,Results!$C:$C,0),1)),"")</f>
        <v/>
      </c>
    </row>
    <row r="19" spans="1:33" ht="24" customHeight="1" x14ac:dyDescent="0.25">
      <c r="E19" s="95" t="str">
        <f>IFERROR(INDEX(Results!P:P,MATCH($C19,Results!$C:$C,0),1),"")</f>
        <v/>
      </c>
      <c r="F19" s="101" t="str">
        <f>IFERROR(INDEX(Results!Q:Q,MATCH($C19,Results!$C:$C,0),1),"")</f>
        <v/>
      </c>
      <c r="G19" s="103"/>
      <c r="H19" s="97" t="str">
        <f>IFERROR(INDEX(Results!S:S,MATCH($C19,Results!$C:$C,0),1),"")</f>
        <v/>
      </c>
      <c r="I19" s="103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101"/>
      <c r="AB19" s="95"/>
      <c r="AC19" s="96"/>
      <c r="AD19" s="101"/>
      <c r="AE19" s="102"/>
      <c r="AF19" s="102"/>
      <c r="AG19" s="102" t="str">
        <f>IFERROR(IF(INDEX(Results!O:O,MATCH($C19,Results!$C:$C,0),1)=0,"",INDEX(Results!O:O,MATCH($C19,Results!$C:$C,0),1)),"")</f>
        <v/>
      </c>
    </row>
    <row r="20" spans="1:33" ht="24" customHeight="1" x14ac:dyDescent="0.25">
      <c r="E20" s="95" t="str">
        <f>IFERROR(INDEX(Results!P:P,MATCH($C20,Results!$C:$C,0),1),"")</f>
        <v/>
      </c>
      <c r="F20" s="101" t="str">
        <f>IFERROR(INDEX(Results!Q:Q,MATCH($C20,Results!$C:$C,0),1),"")</f>
        <v/>
      </c>
      <c r="G20" s="103"/>
      <c r="H20" s="97" t="str">
        <f>IFERROR(INDEX(Results!S:S,MATCH($C20,Results!$C:$C,0),1),"")</f>
        <v/>
      </c>
      <c r="I20" s="103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101"/>
      <c r="AB20" s="95"/>
      <c r="AC20" s="96"/>
      <c r="AD20" s="101"/>
      <c r="AE20" s="102"/>
      <c r="AF20" s="102"/>
      <c r="AG20" s="102" t="str">
        <f>IFERROR(IF(INDEX(Results!O:O,MATCH($C20,Results!$C:$C,0),1)=0,"",INDEX(Results!O:O,MATCH($C20,Results!$C:$C,0),1)),"")</f>
        <v/>
      </c>
    </row>
    <row r="21" spans="1:33" ht="24" customHeight="1" x14ac:dyDescent="0.25">
      <c r="E21" s="95" t="str">
        <f>IFERROR(INDEX(Results!P:P,MATCH($C21,Results!$C:$C,0),1),"")</f>
        <v/>
      </c>
      <c r="F21" s="101" t="str">
        <f>IFERROR(INDEX(Results!Q:Q,MATCH($C21,Results!$C:$C,0),1),"")</f>
        <v/>
      </c>
      <c r="G21" s="103"/>
      <c r="H21" s="97" t="str">
        <f>IFERROR(INDEX(Results!S:S,MATCH($C21,Results!$C:$C,0),1),"")</f>
        <v/>
      </c>
      <c r="I21" s="103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101"/>
      <c r="AB21" s="95"/>
      <c r="AC21" s="96"/>
      <c r="AD21" s="101"/>
      <c r="AE21" s="102"/>
      <c r="AF21" s="102"/>
      <c r="AG21" s="102" t="str">
        <f>IFERROR(IF(INDEX(Results!O:O,MATCH($C21,Results!$C:$C,0),1)=0,"",INDEX(Results!O:O,MATCH($C21,Results!$C:$C,0),1)),"")</f>
        <v/>
      </c>
    </row>
    <row r="22" spans="1:33" ht="24" customHeight="1" x14ac:dyDescent="0.25">
      <c r="E22" s="95" t="str">
        <f>IFERROR(INDEX(Results!P:P,MATCH($C22,Results!$C:$C,0),1),"")</f>
        <v/>
      </c>
      <c r="F22" s="101" t="str">
        <f>IFERROR(INDEX(Results!Q:Q,MATCH($C22,Results!$C:$C,0),1),"")</f>
        <v/>
      </c>
      <c r="G22" s="103"/>
      <c r="H22" s="97" t="str">
        <f>IFERROR(INDEX(Results!S:S,MATCH($C22,Results!$C:$C,0),1),"")</f>
        <v/>
      </c>
      <c r="I22" s="103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101"/>
      <c r="AB22" s="95"/>
      <c r="AC22" s="96"/>
      <c r="AD22" s="101"/>
      <c r="AE22" s="102"/>
      <c r="AF22" s="102"/>
      <c r="AG22" s="102" t="str">
        <f>IFERROR(IF(INDEX(Results!O:O,MATCH($C22,Results!$C:$C,0),1)=0,"",INDEX(Results!O:O,MATCH($C22,Results!$C:$C,0),1)),"")</f>
        <v/>
      </c>
    </row>
    <row r="23" spans="1:33" ht="24" customHeight="1" x14ac:dyDescent="0.25">
      <c r="E23" s="95" t="str">
        <f>IFERROR(INDEX(Results!P:P,MATCH($C23,Results!$C:$C,0),1),"")</f>
        <v/>
      </c>
      <c r="F23" s="101" t="str">
        <f>IFERROR(INDEX(Results!Q:Q,MATCH($C23,Results!$C:$C,0),1),"")</f>
        <v/>
      </c>
      <c r="G23" s="103"/>
      <c r="H23" s="97" t="str">
        <f>IFERROR(INDEX(Results!S:S,MATCH($C23,Results!$C:$C,0),1),"")</f>
        <v/>
      </c>
      <c r="I23" s="103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101"/>
      <c r="AB23" s="95"/>
      <c r="AC23" s="96"/>
      <c r="AD23" s="101"/>
      <c r="AE23" s="102"/>
      <c r="AF23" s="102"/>
      <c r="AG23" s="102" t="str">
        <f>IFERROR(IF(INDEX(Results!O:O,MATCH($C23,Results!$C:$C,0),1)=0,"",INDEX(Results!O:O,MATCH($C23,Results!$C:$C,0),1)),"")</f>
        <v/>
      </c>
    </row>
    <row r="24" spans="1:33" ht="24" customHeight="1" x14ac:dyDescent="0.25">
      <c r="E24" s="95" t="str">
        <f>IFERROR(INDEX(Results!P:P,MATCH($C24,Results!$C:$C,0),1),"")</f>
        <v/>
      </c>
      <c r="F24" s="101" t="str">
        <f>IFERROR(INDEX(Results!Q:Q,MATCH($C24,Results!$C:$C,0),1),"")</f>
        <v/>
      </c>
      <c r="G24" s="103"/>
      <c r="H24" s="97" t="str">
        <f>IFERROR(INDEX(Results!S:S,MATCH($C24,Results!$C:$C,0),1),"")</f>
        <v/>
      </c>
      <c r="I24" s="103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101"/>
      <c r="AB24" s="95"/>
      <c r="AC24" s="96"/>
      <c r="AD24" s="101"/>
      <c r="AE24" s="102"/>
      <c r="AF24" s="102"/>
      <c r="AG24" s="102" t="str">
        <f>IFERROR(IF(INDEX(Results!O:O,MATCH($C24,Results!$C:$C,0),1)=0,"",INDEX(Results!O:O,MATCH($C24,Results!$C:$C,0),1)),"")</f>
        <v/>
      </c>
    </row>
    <row r="25" spans="1:33" ht="24" customHeight="1" x14ac:dyDescent="0.25">
      <c r="E25" s="95" t="str">
        <f>IFERROR(INDEX(Results!P:P,MATCH($C25,Results!$C:$C,0),1),"")</f>
        <v/>
      </c>
      <c r="F25" s="101" t="str">
        <f>IFERROR(INDEX(Results!Q:Q,MATCH($C25,Results!$C:$C,0),1),"")</f>
        <v/>
      </c>
      <c r="G25" s="103"/>
      <c r="H25" s="97" t="str">
        <f>IFERROR(INDEX(Results!S:S,MATCH($C25,Results!$C:$C,0),1),"")</f>
        <v/>
      </c>
      <c r="I25" s="103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101"/>
      <c r="AB25" s="95"/>
      <c r="AC25" s="96"/>
      <c r="AD25" s="101"/>
      <c r="AE25" s="102"/>
      <c r="AF25" s="102"/>
      <c r="AG25" s="102" t="str">
        <f>IFERROR(IF(INDEX(Results!O:O,MATCH($C25,Results!$C:$C,0),1)=0,"",INDEX(Results!O:O,MATCH($C25,Results!$C:$C,0),1)),"")</f>
        <v/>
      </c>
    </row>
    <row r="26" spans="1:33" ht="24" customHeight="1" x14ac:dyDescent="0.25">
      <c r="E26" s="95" t="str">
        <f>IFERROR(INDEX(Results!P:P,MATCH($C26,Results!$C:$C,0),1),"")</f>
        <v/>
      </c>
      <c r="F26" s="101" t="str">
        <f>IFERROR(INDEX(Results!Q:Q,MATCH($C26,Results!$C:$C,0),1),"")</f>
        <v/>
      </c>
      <c r="G26" s="103"/>
      <c r="H26" s="97" t="str">
        <f>IFERROR(INDEX(Results!S:S,MATCH($C26,Results!$C:$C,0),1),"")</f>
        <v/>
      </c>
      <c r="I26" s="103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101"/>
      <c r="AB26" s="95"/>
      <c r="AC26" s="96"/>
      <c r="AD26" s="101"/>
      <c r="AE26" s="102"/>
      <c r="AF26" s="102"/>
      <c r="AG26" s="102" t="str">
        <f>IFERROR(IF(INDEX(Results!O:O,MATCH($C26,Results!$C:$C,0),1)=0,"",INDEX(Results!O:O,MATCH($C26,Results!$C:$C,0),1)),"")</f>
        <v/>
      </c>
    </row>
    <row r="27" spans="1:33" ht="24" customHeight="1" x14ac:dyDescent="0.25">
      <c r="E27" s="95" t="str">
        <f>IFERROR(INDEX(Results!P:P,MATCH($C27,Results!$C:$C,0),1),"")</f>
        <v/>
      </c>
      <c r="F27" s="101" t="str">
        <f>IFERROR(INDEX(Results!Q:Q,MATCH($C27,Results!$C:$C,0),1),"")</f>
        <v/>
      </c>
      <c r="G27" s="103"/>
      <c r="H27" s="97" t="str">
        <f>IFERROR(INDEX(Results!S:S,MATCH($C27,Results!$C:$C,0),1),"")</f>
        <v/>
      </c>
      <c r="I27" s="103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101"/>
      <c r="AB27" s="95"/>
      <c r="AC27" s="96"/>
      <c r="AD27" s="101"/>
      <c r="AE27" s="102"/>
      <c r="AF27" s="102"/>
      <c r="AG27" s="102" t="str">
        <f>IFERROR(IF(INDEX(Results!O:O,MATCH($C27,Results!$C:$C,0),1)=0,"",INDEX(Results!O:O,MATCH($C27,Results!$C:$C,0),1)),"")</f>
        <v/>
      </c>
    </row>
    <row r="28" spans="1:33" ht="24" customHeight="1" thickBot="1" x14ac:dyDescent="0.3">
      <c r="E28" s="104" t="str">
        <f>IFERROR(INDEX(Results!P:P,MATCH($C28,Results!$C:$C,0),1),"")</f>
        <v/>
      </c>
      <c r="F28" s="108" t="str">
        <f>IFERROR(INDEX(Results!Q:Q,MATCH($C28,Results!$C:$C,0),1),"")</f>
        <v/>
      </c>
      <c r="G28" s="107"/>
      <c r="H28" s="106" t="str">
        <f>IFERROR(INDEX(Results!S:S,MATCH($C28,Results!$C:$C,0),1),"")</f>
        <v/>
      </c>
      <c r="I28" s="107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8"/>
      <c r="AB28" s="104"/>
      <c r="AC28" s="105"/>
      <c r="AD28" s="108"/>
      <c r="AE28" s="109"/>
      <c r="AF28" s="109"/>
      <c r="AG28" s="109" t="str">
        <f>IFERROR(IF(INDEX(Results!O:O,MATCH($C28,Results!$C:$C,0),1)=0,"",INDEX(Results!O:O,MATCH($C28,Results!$C:$C,0),1)),"")</f>
        <v/>
      </c>
    </row>
    <row r="30" spans="1:33" ht="18.75" x14ac:dyDescent="0.3">
      <c r="E30" s="92" t="s">
        <v>133</v>
      </c>
    </row>
    <row r="31" spans="1:33" ht="4.5" customHeight="1" x14ac:dyDescent="0.25"/>
    <row r="32" spans="1:33" ht="25.5" customHeight="1" x14ac:dyDescent="0.25">
      <c r="E32" s="80" t="s">
        <v>134</v>
      </c>
      <c r="G32" s="82" t="str">
        <f>Classes!$A$4</f>
        <v>Class 2 Official 12yrs &amp; Under 70cm</v>
      </c>
      <c r="H32" s="81"/>
      <c r="I32" s="82"/>
      <c r="J32" s="82"/>
      <c r="K32" s="82"/>
      <c r="L32" s="82"/>
      <c r="M32" s="82"/>
      <c r="N32" s="80"/>
      <c r="O32" s="80"/>
      <c r="P32" s="80"/>
      <c r="Q32" s="80" t="s">
        <v>135</v>
      </c>
      <c r="R32" s="80"/>
      <c r="S32" s="82" t="str">
        <f>Classes!$J$5</f>
        <v>Two Phase</v>
      </c>
      <c r="T32" s="82"/>
      <c r="U32" s="82"/>
      <c r="V32" s="82"/>
      <c r="W32" s="82"/>
      <c r="X32" s="82"/>
      <c r="Y32" s="82"/>
      <c r="Z32" s="82"/>
      <c r="AA32" s="80"/>
      <c r="AB32" s="80"/>
      <c r="AC32" s="80" t="s">
        <v>137</v>
      </c>
      <c r="AD32" s="80"/>
      <c r="AE32" s="81"/>
      <c r="AF32" s="81"/>
      <c r="AG32" s="81"/>
    </row>
    <row r="33" spans="1:33" ht="25.5" customHeight="1" x14ac:dyDescent="0.25">
      <c r="E33" s="80" t="s">
        <v>145</v>
      </c>
      <c r="G33" s="82"/>
      <c r="H33" s="82"/>
      <c r="I33" s="82"/>
      <c r="J33" s="82"/>
      <c r="K33" s="82"/>
      <c r="L33" s="82"/>
      <c r="M33" s="82"/>
      <c r="N33" s="80"/>
      <c r="O33" s="80"/>
      <c r="P33" s="80"/>
      <c r="Q33" s="80" t="s">
        <v>136</v>
      </c>
      <c r="R33" s="80"/>
      <c r="S33" s="82" t="str">
        <f>Classes!$A$1</f>
        <v>Runcorn</v>
      </c>
      <c r="T33" s="82"/>
      <c r="U33" s="82"/>
      <c r="V33" s="82"/>
      <c r="W33" s="82"/>
      <c r="X33" s="82"/>
      <c r="Y33" s="82"/>
      <c r="Z33" s="82"/>
      <c r="AA33" s="80"/>
      <c r="AB33" s="80"/>
      <c r="AC33" s="80"/>
      <c r="AD33" s="80"/>
    </row>
    <row r="34" spans="1:33" ht="15.75" thickBot="1" x14ac:dyDescent="0.3"/>
    <row r="35" spans="1:33" ht="15.75" thickBot="1" x14ac:dyDescent="0.3">
      <c r="I35" s="86" t="s">
        <v>140</v>
      </c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8"/>
    </row>
    <row r="36" spans="1:33" ht="47.25" customHeight="1" thickBot="1" x14ac:dyDescent="0.3">
      <c r="E36" s="83" t="s">
        <v>138</v>
      </c>
      <c r="F36" s="110" t="s">
        <v>139</v>
      </c>
      <c r="G36" s="111"/>
      <c r="H36" s="85" t="s">
        <v>8</v>
      </c>
      <c r="I36" s="89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1"/>
      <c r="AB36" s="113" t="s">
        <v>141</v>
      </c>
      <c r="AC36" s="84" t="s">
        <v>142</v>
      </c>
      <c r="AD36" s="114" t="s">
        <v>143</v>
      </c>
      <c r="AE36" s="112" t="s">
        <v>144</v>
      </c>
      <c r="AF36" s="112" t="s">
        <v>147</v>
      </c>
      <c r="AG36" s="112" t="s">
        <v>146</v>
      </c>
    </row>
    <row r="37" spans="1:33" ht="24" customHeight="1" x14ac:dyDescent="0.25">
      <c r="A37">
        <f>INDEX(Classes!$E$3:$E$15,MATCH(Judges_ScoreSheet_1!G32,Classes!$A$3:$A$15,0),1)</f>
        <v>2</v>
      </c>
      <c r="B37">
        <v>1</v>
      </c>
      <c r="C37" t="str">
        <f>A37&amp;B37</f>
        <v>21</v>
      </c>
      <c r="E37" s="95">
        <f>IFERROR(INDEX(Results!P:P,MATCH($C37,Results!$C:$C,0),1),"")</f>
        <v>78</v>
      </c>
      <c r="F37" s="101" t="str">
        <f>IFERROR(INDEX(Results!Q:Q,MATCH($C37,Results!$C:$C,0),1),"")</f>
        <v>Karina Reeve-johnson</v>
      </c>
      <c r="G37" s="103"/>
      <c r="H37" s="97" t="str">
        <f>IFERROR(INDEX(Results!S:S,MATCH($C37,Results!$C:$C,0),1),"")</f>
        <v>Moggill</v>
      </c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100"/>
      <c r="AB37" s="95"/>
      <c r="AC37" s="96"/>
      <c r="AD37" s="101"/>
      <c r="AE37" s="102"/>
      <c r="AF37" s="102"/>
      <c r="AG37" s="102" t="str">
        <f>IFERROR(IF(INDEX(Results!O:O,MATCH($C37,Results!$C:$C,0),1)=0,"",INDEX(Results!O:O,MATCH($C37,Results!$C:$C,0),1)),"")</f>
        <v/>
      </c>
    </row>
    <row r="38" spans="1:33" ht="24" customHeight="1" x14ac:dyDescent="0.25">
      <c r="A38">
        <f>A37</f>
        <v>2</v>
      </c>
      <c r="B38">
        <f>B37+1</f>
        <v>2</v>
      </c>
      <c r="C38" t="str">
        <f t="shared" ref="C38:C56" si="3">A38&amp;B38</f>
        <v>22</v>
      </c>
      <c r="E38" s="95">
        <f>IFERROR(INDEX(Results!P:P,MATCH($C38,Results!$C:$C,0),1),"")</f>
        <v>34</v>
      </c>
      <c r="F38" s="101" t="str">
        <f>IFERROR(INDEX(Results!Q:Q,MATCH($C38,Results!$C:$C,0),1),"")</f>
        <v>Olivia Stevenson</v>
      </c>
      <c r="G38" s="103"/>
      <c r="H38" s="97" t="str">
        <f>IFERROR(INDEX(Results!S:S,MATCH($C38,Results!$C:$C,0),1),"")</f>
        <v xml:space="preserve">Redlands </v>
      </c>
      <c r="I38" s="103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101"/>
      <c r="AB38" s="95"/>
      <c r="AC38" s="96"/>
      <c r="AD38" s="101"/>
      <c r="AE38" s="102"/>
      <c r="AF38" s="102"/>
      <c r="AG38" s="102" t="str">
        <f>IFERROR(IF(INDEX(Results!O:O,MATCH($C38,Results!$C:$C,0),1)=0,"",INDEX(Results!O:O,MATCH($C38,Results!$C:$C,0),1)),"")</f>
        <v/>
      </c>
    </row>
    <row r="39" spans="1:33" ht="24" customHeight="1" x14ac:dyDescent="0.25">
      <c r="A39">
        <f t="shared" ref="A39:A56" si="4">A38</f>
        <v>2</v>
      </c>
      <c r="B39">
        <f t="shared" ref="B39:B56" si="5">B38+1</f>
        <v>3</v>
      </c>
      <c r="C39" t="str">
        <f t="shared" si="3"/>
        <v>23</v>
      </c>
      <c r="E39" s="95">
        <f>IFERROR(INDEX(Results!P:P,MATCH($C39,Results!$C:$C,0),1),"")</f>
        <v>76</v>
      </c>
      <c r="F39" s="101" t="str">
        <f>IFERROR(INDEX(Results!Q:Q,MATCH($C39,Results!$C:$C,0),1),"")</f>
        <v>Priya Mohrholz</v>
      </c>
      <c r="G39" s="103"/>
      <c r="H39" s="97" t="str">
        <f>IFERROR(INDEX(Results!S:S,MATCH($C39,Results!$C:$C,0),1),"")</f>
        <v>Tamborine</v>
      </c>
      <c r="I39" s="103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101"/>
      <c r="AB39" s="95"/>
      <c r="AC39" s="96"/>
      <c r="AD39" s="101"/>
      <c r="AE39" s="102"/>
      <c r="AF39" s="102"/>
      <c r="AG39" s="102" t="str">
        <f>IFERROR(IF(INDEX(Results!O:O,MATCH($C39,Results!$C:$C,0),1)=0,"",INDEX(Results!O:O,MATCH($C39,Results!$C:$C,0),1)),"")</f>
        <v/>
      </c>
    </row>
    <row r="40" spans="1:33" ht="24" customHeight="1" x14ac:dyDescent="0.25">
      <c r="A40">
        <f t="shared" si="4"/>
        <v>2</v>
      </c>
      <c r="B40">
        <f t="shared" si="5"/>
        <v>4</v>
      </c>
      <c r="C40" t="str">
        <f t="shared" si="3"/>
        <v>24</v>
      </c>
      <c r="E40" s="95">
        <f>IFERROR(INDEX(Results!P:P,MATCH($C40,Results!$C:$C,0),1),"")</f>
        <v>12</v>
      </c>
      <c r="F40" s="101" t="str">
        <f>IFERROR(INDEX(Results!Q:Q,MATCH($C40,Results!$C:$C,0),1),"")</f>
        <v>Maddison Mcluckie</v>
      </c>
      <c r="G40" s="103"/>
      <c r="H40" s="97" t="str">
        <f>IFERROR(INDEX(Results!S:S,MATCH($C40,Results!$C:$C,0),1),"")</f>
        <v xml:space="preserve">Redlands </v>
      </c>
      <c r="I40" s="103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101"/>
      <c r="AB40" s="95"/>
      <c r="AC40" s="96"/>
      <c r="AD40" s="101"/>
      <c r="AE40" s="102"/>
      <c r="AF40" s="102"/>
      <c r="AG40" s="102" t="str">
        <f>IFERROR(IF(INDEX(Results!O:O,MATCH($C40,Results!$C:$C,0),1)=0,"",INDEX(Results!O:O,MATCH($C40,Results!$C:$C,0),1)),"")</f>
        <v/>
      </c>
    </row>
    <row r="41" spans="1:33" ht="24" customHeight="1" x14ac:dyDescent="0.25">
      <c r="A41">
        <f t="shared" si="4"/>
        <v>2</v>
      </c>
      <c r="B41">
        <f t="shared" si="5"/>
        <v>5</v>
      </c>
      <c r="C41" t="str">
        <f t="shared" si="3"/>
        <v>25</v>
      </c>
      <c r="E41" s="95">
        <f>IFERROR(INDEX(Results!P:P,MATCH($C41,Results!$C:$C,0),1),"")</f>
        <v>56</v>
      </c>
      <c r="F41" s="101" t="str">
        <f>IFERROR(INDEX(Results!Q:Q,MATCH($C41,Results!$C:$C,0),1),"")</f>
        <v>Camryn Keag</v>
      </c>
      <c r="G41" s="103"/>
      <c r="H41" s="97" t="str">
        <f>IFERROR(INDEX(Results!S:S,MATCH($C41,Results!$C:$C,0),1),"")</f>
        <v xml:space="preserve">Redlands </v>
      </c>
      <c r="I41" s="103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101"/>
      <c r="AB41" s="95"/>
      <c r="AC41" s="96"/>
      <c r="AD41" s="101"/>
      <c r="AE41" s="102"/>
      <c r="AF41" s="102"/>
      <c r="AG41" s="102" t="str">
        <f>IFERROR(IF(INDEX(Results!O:O,MATCH($C41,Results!$C:$C,0),1)=0,"",INDEX(Results!O:O,MATCH($C41,Results!$C:$C,0),1)),"")</f>
        <v/>
      </c>
    </row>
    <row r="42" spans="1:33" ht="24" customHeight="1" x14ac:dyDescent="0.25">
      <c r="A42">
        <f t="shared" si="4"/>
        <v>2</v>
      </c>
      <c r="B42">
        <f t="shared" si="5"/>
        <v>6</v>
      </c>
      <c r="C42" t="str">
        <f t="shared" si="3"/>
        <v>26</v>
      </c>
      <c r="E42" s="95" t="str">
        <f>IFERROR(INDEX(Results!P:P,MATCH($C42,Results!$C:$C,0),1),"")</f>
        <v/>
      </c>
      <c r="F42" s="101" t="str">
        <f>IFERROR(INDEX(Results!Q:Q,MATCH($C42,Results!$C:$C,0),1),"")</f>
        <v/>
      </c>
      <c r="G42" s="103"/>
      <c r="H42" s="97" t="str">
        <f>IFERROR(INDEX(Results!S:S,MATCH($C42,Results!$C:$C,0),1),"")</f>
        <v/>
      </c>
      <c r="I42" s="103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101"/>
      <c r="AB42" s="95"/>
      <c r="AC42" s="96"/>
      <c r="AD42" s="101"/>
      <c r="AE42" s="102"/>
      <c r="AF42" s="102"/>
      <c r="AG42" s="102" t="str">
        <f>IFERROR(IF(INDEX(Results!O:O,MATCH($C42,Results!$C:$C,0),1)=0,"",INDEX(Results!O:O,MATCH($C42,Results!$C:$C,0),1)),"")</f>
        <v/>
      </c>
    </row>
    <row r="43" spans="1:33" ht="24" customHeight="1" x14ac:dyDescent="0.25">
      <c r="A43">
        <f t="shared" si="4"/>
        <v>2</v>
      </c>
      <c r="B43">
        <f t="shared" si="5"/>
        <v>7</v>
      </c>
      <c r="C43" t="str">
        <f t="shared" si="3"/>
        <v>27</v>
      </c>
      <c r="E43" s="95" t="str">
        <f>IFERROR(INDEX(Results!P:P,MATCH($C43,Results!$C:$C,0),1),"")</f>
        <v/>
      </c>
      <c r="F43" s="101" t="str">
        <f>IFERROR(INDEX(Results!Q:Q,MATCH($C43,Results!$C:$C,0),1),"")</f>
        <v/>
      </c>
      <c r="G43" s="103"/>
      <c r="H43" s="97" t="str">
        <f>IFERROR(INDEX(Results!S:S,MATCH($C43,Results!$C:$C,0),1),"")</f>
        <v/>
      </c>
      <c r="I43" s="103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101"/>
      <c r="AB43" s="95"/>
      <c r="AC43" s="96"/>
      <c r="AD43" s="101"/>
      <c r="AE43" s="102"/>
      <c r="AF43" s="102"/>
      <c r="AG43" s="102" t="str">
        <f>IFERROR(IF(INDEX(Results!O:O,MATCH($C43,Results!$C:$C,0),1)=0,"",INDEX(Results!O:O,MATCH($C43,Results!$C:$C,0),1)),"")</f>
        <v/>
      </c>
    </row>
    <row r="44" spans="1:33" ht="24" customHeight="1" x14ac:dyDescent="0.25">
      <c r="A44">
        <f t="shared" si="4"/>
        <v>2</v>
      </c>
      <c r="B44">
        <f t="shared" si="5"/>
        <v>8</v>
      </c>
      <c r="C44" t="str">
        <f t="shared" si="3"/>
        <v>28</v>
      </c>
      <c r="E44" s="95" t="str">
        <f>IFERROR(INDEX(Results!P:P,MATCH($C44,Results!$C:$C,0),1),"")</f>
        <v/>
      </c>
      <c r="F44" s="101" t="str">
        <f>IFERROR(INDEX(Results!Q:Q,MATCH($C44,Results!$C:$C,0),1),"")</f>
        <v/>
      </c>
      <c r="G44" s="103"/>
      <c r="H44" s="97" t="str">
        <f>IFERROR(INDEX(Results!S:S,MATCH($C44,Results!$C:$C,0),1),"")</f>
        <v/>
      </c>
      <c r="I44" s="103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101"/>
      <c r="AB44" s="95"/>
      <c r="AC44" s="96"/>
      <c r="AD44" s="101"/>
      <c r="AE44" s="102"/>
      <c r="AF44" s="102"/>
      <c r="AG44" s="102" t="str">
        <f>IFERROR(IF(INDEX(Results!O:O,MATCH($C44,Results!$C:$C,0),1)=0,"",INDEX(Results!O:O,MATCH($C44,Results!$C:$C,0),1)),"")</f>
        <v/>
      </c>
    </row>
    <row r="45" spans="1:33" ht="24" customHeight="1" x14ac:dyDescent="0.25">
      <c r="A45">
        <f t="shared" si="4"/>
        <v>2</v>
      </c>
      <c r="B45">
        <f t="shared" si="5"/>
        <v>9</v>
      </c>
      <c r="C45" t="str">
        <f t="shared" si="3"/>
        <v>29</v>
      </c>
      <c r="E45" s="95" t="str">
        <f>IFERROR(INDEX(Results!P:P,MATCH($C45,Results!$C:$C,0),1),"")</f>
        <v/>
      </c>
      <c r="F45" s="101" t="str">
        <f>IFERROR(INDEX(Results!Q:Q,MATCH($C45,Results!$C:$C,0),1),"")</f>
        <v/>
      </c>
      <c r="G45" s="103"/>
      <c r="H45" s="97" t="str">
        <f>IFERROR(INDEX(Results!S:S,MATCH($C45,Results!$C:$C,0),1),"")</f>
        <v/>
      </c>
      <c r="I45" s="103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101"/>
      <c r="AB45" s="95"/>
      <c r="AC45" s="96"/>
      <c r="AD45" s="101"/>
      <c r="AE45" s="102"/>
      <c r="AF45" s="102"/>
      <c r="AG45" s="102" t="str">
        <f>IFERROR(IF(INDEX(Results!O:O,MATCH($C45,Results!$C:$C,0),1)=0,"",INDEX(Results!O:O,MATCH($C45,Results!$C:$C,0),1)),"")</f>
        <v/>
      </c>
    </row>
    <row r="46" spans="1:33" ht="24" customHeight="1" x14ac:dyDescent="0.25">
      <c r="A46">
        <f t="shared" si="4"/>
        <v>2</v>
      </c>
      <c r="B46">
        <f t="shared" si="5"/>
        <v>10</v>
      </c>
      <c r="C46" t="str">
        <f t="shared" si="3"/>
        <v>210</v>
      </c>
      <c r="E46" s="95" t="str">
        <f>IFERROR(INDEX(Results!P:P,MATCH($C46,Results!$C:$C,0),1),"")</f>
        <v/>
      </c>
      <c r="F46" s="101" t="str">
        <f>IFERROR(INDEX(Results!Q:Q,MATCH($C46,Results!$C:$C,0),1),"")</f>
        <v/>
      </c>
      <c r="G46" s="103"/>
      <c r="H46" s="97" t="str">
        <f>IFERROR(INDEX(Results!S:S,MATCH($C46,Results!$C:$C,0),1),"")</f>
        <v/>
      </c>
      <c r="I46" s="103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101"/>
      <c r="AB46" s="95"/>
      <c r="AC46" s="96"/>
      <c r="AD46" s="101"/>
      <c r="AE46" s="102"/>
      <c r="AF46" s="102"/>
      <c r="AG46" s="102" t="str">
        <f>IFERROR(IF(INDEX(Results!O:O,MATCH($C46,Results!$C:$C,0),1)=0,"",INDEX(Results!O:O,MATCH($C46,Results!$C:$C,0),1)),"")</f>
        <v/>
      </c>
    </row>
    <row r="47" spans="1:33" ht="24" customHeight="1" x14ac:dyDescent="0.25">
      <c r="A47">
        <f t="shared" si="4"/>
        <v>2</v>
      </c>
      <c r="B47">
        <f t="shared" si="5"/>
        <v>11</v>
      </c>
      <c r="C47" t="str">
        <f t="shared" si="3"/>
        <v>211</v>
      </c>
      <c r="E47" s="95" t="str">
        <f>IFERROR(INDEX(Results!P:P,MATCH($C47,Results!$C:$C,0),1),"")</f>
        <v/>
      </c>
      <c r="F47" s="101" t="str">
        <f>IFERROR(INDEX(Results!Q:Q,MATCH($C47,Results!$C:$C,0),1),"")</f>
        <v/>
      </c>
      <c r="G47" s="103"/>
      <c r="H47" s="97" t="str">
        <f>IFERROR(INDEX(Results!S:S,MATCH($C47,Results!$C:$C,0),1),"")</f>
        <v/>
      </c>
      <c r="I47" s="103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101"/>
      <c r="AB47" s="95"/>
      <c r="AC47" s="96"/>
      <c r="AD47" s="101"/>
      <c r="AE47" s="102"/>
      <c r="AF47" s="102"/>
      <c r="AG47" s="102" t="str">
        <f>IFERROR(IF(INDEX(Results!O:O,MATCH($C47,Results!$C:$C,0),1)=0,"",INDEX(Results!O:O,MATCH($C47,Results!$C:$C,0),1)),"")</f>
        <v/>
      </c>
    </row>
    <row r="48" spans="1:33" ht="24" customHeight="1" x14ac:dyDescent="0.25">
      <c r="A48">
        <f t="shared" si="4"/>
        <v>2</v>
      </c>
      <c r="B48">
        <f t="shared" si="5"/>
        <v>12</v>
      </c>
      <c r="C48" t="str">
        <f t="shared" si="3"/>
        <v>212</v>
      </c>
      <c r="E48" s="95" t="str">
        <f>IFERROR(INDEX(Results!P:P,MATCH($C48,Results!$C:$C,0),1),"")</f>
        <v/>
      </c>
      <c r="F48" s="101" t="str">
        <f>IFERROR(INDEX(Results!Q:Q,MATCH($C48,Results!$C:$C,0),1),"")</f>
        <v/>
      </c>
      <c r="G48" s="103"/>
      <c r="H48" s="97" t="str">
        <f>IFERROR(INDEX(Results!S:S,MATCH($C48,Results!$C:$C,0),1),"")</f>
        <v/>
      </c>
      <c r="I48" s="103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101"/>
      <c r="AB48" s="95"/>
      <c r="AC48" s="96"/>
      <c r="AD48" s="101"/>
      <c r="AE48" s="102"/>
      <c r="AF48" s="102"/>
      <c r="AG48" s="102" t="str">
        <f>IFERROR(IF(INDEX(Results!O:O,MATCH($C48,Results!$C:$C,0),1)=0,"",INDEX(Results!O:O,MATCH($C48,Results!$C:$C,0),1)),"")</f>
        <v/>
      </c>
    </row>
    <row r="49" spans="1:33" ht="24" customHeight="1" x14ac:dyDescent="0.25">
      <c r="A49">
        <f t="shared" si="4"/>
        <v>2</v>
      </c>
      <c r="B49">
        <f t="shared" si="5"/>
        <v>13</v>
      </c>
      <c r="C49" t="str">
        <f t="shared" si="3"/>
        <v>213</v>
      </c>
      <c r="E49" s="95" t="str">
        <f>IFERROR(INDEX(Results!P:P,MATCH($C49,Results!$C:$C,0),1),"")</f>
        <v/>
      </c>
      <c r="F49" s="101" t="str">
        <f>IFERROR(INDEX(Results!Q:Q,MATCH($C49,Results!$C:$C,0),1),"")</f>
        <v/>
      </c>
      <c r="G49" s="103"/>
      <c r="H49" s="97" t="str">
        <f>IFERROR(INDEX(Results!S:S,MATCH($C49,Results!$C:$C,0),1),"")</f>
        <v/>
      </c>
      <c r="I49" s="103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101"/>
      <c r="AB49" s="95"/>
      <c r="AC49" s="96"/>
      <c r="AD49" s="101"/>
      <c r="AE49" s="102"/>
      <c r="AF49" s="102"/>
      <c r="AG49" s="102" t="str">
        <f>IFERROR(IF(INDEX(Results!O:O,MATCH($C49,Results!$C:$C,0),1)=0,"",INDEX(Results!O:O,MATCH($C49,Results!$C:$C,0),1)),"")</f>
        <v/>
      </c>
    </row>
    <row r="50" spans="1:33" ht="24" customHeight="1" x14ac:dyDescent="0.25">
      <c r="A50">
        <f t="shared" si="4"/>
        <v>2</v>
      </c>
      <c r="B50">
        <f t="shared" si="5"/>
        <v>14</v>
      </c>
      <c r="C50" t="str">
        <f t="shared" si="3"/>
        <v>214</v>
      </c>
      <c r="E50" s="95" t="str">
        <f>IFERROR(INDEX(Results!P:P,MATCH($C50,Results!$C:$C,0),1),"")</f>
        <v/>
      </c>
      <c r="F50" s="101" t="str">
        <f>IFERROR(INDEX(Results!Q:Q,MATCH($C50,Results!$C:$C,0),1),"")</f>
        <v/>
      </c>
      <c r="G50" s="103"/>
      <c r="H50" s="97" t="str">
        <f>IFERROR(INDEX(Results!S:S,MATCH($C50,Results!$C:$C,0),1),"")</f>
        <v/>
      </c>
      <c r="I50" s="103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101"/>
      <c r="AB50" s="95"/>
      <c r="AC50" s="96"/>
      <c r="AD50" s="101"/>
      <c r="AE50" s="102"/>
      <c r="AF50" s="102"/>
      <c r="AG50" s="102" t="str">
        <f>IFERROR(IF(INDEX(Results!O:O,MATCH($C50,Results!$C:$C,0),1)=0,"",INDEX(Results!O:O,MATCH($C50,Results!$C:$C,0),1)),"")</f>
        <v/>
      </c>
    </row>
    <row r="51" spans="1:33" ht="24" customHeight="1" x14ac:dyDescent="0.25">
      <c r="A51">
        <f t="shared" si="4"/>
        <v>2</v>
      </c>
      <c r="B51">
        <f t="shared" si="5"/>
        <v>15</v>
      </c>
      <c r="C51" t="str">
        <f t="shared" si="3"/>
        <v>215</v>
      </c>
      <c r="E51" s="95" t="str">
        <f>IFERROR(INDEX(Results!P:P,MATCH($C51,Results!$C:$C,0),1),"")</f>
        <v/>
      </c>
      <c r="F51" s="101" t="str">
        <f>IFERROR(INDEX(Results!Q:Q,MATCH($C51,Results!$C:$C,0),1),"")</f>
        <v/>
      </c>
      <c r="G51" s="103"/>
      <c r="H51" s="97" t="str">
        <f>IFERROR(INDEX(Results!S:S,MATCH($C51,Results!$C:$C,0),1),"")</f>
        <v/>
      </c>
      <c r="I51" s="103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101"/>
      <c r="AB51" s="95"/>
      <c r="AC51" s="96"/>
      <c r="AD51" s="101"/>
      <c r="AE51" s="102"/>
      <c r="AF51" s="102"/>
      <c r="AG51" s="102" t="str">
        <f>IFERROR(IF(INDEX(Results!O:O,MATCH($C51,Results!$C:$C,0),1)=0,"",INDEX(Results!O:O,MATCH($C51,Results!$C:$C,0),1)),"")</f>
        <v/>
      </c>
    </row>
    <row r="52" spans="1:33" ht="24" customHeight="1" x14ac:dyDescent="0.25">
      <c r="A52">
        <f t="shared" si="4"/>
        <v>2</v>
      </c>
      <c r="B52">
        <f t="shared" si="5"/>
        <v>16</v>
      </c>
      <c r="C52" t="str">
        <f t="shared" si="3"/>
        <v>216</v>
      </c>
      <c r="E52" s="95" t="str">
        <f>IFERROR(INDEX(Results!P:P,MATCH($C52,Results!$C:$C,0),1),"")</f>
        <v/>
      </c>
      <c r="F52" s="101" t="str">
        <f>IFERROR(INDEX(Results!Q:Q,MATCH($C52,Results!$C:$C,0),1),"")</f>
        <v/>
      </c>
      <c r="G52" s="103"/>
      <c r="H52" s="97" t="str">
        <f>IFERROR(INDEX(Results!S:S,MATCH($C52,Results!$C:$C,0),1),"")</f>
        <v/>
      </c>
      <c r="I52" s="103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101"/>
      <c r="AB52" s="95"/>
      <c r="AC52" s="96"/>
      <c r="AD52" s="101"/>
      <c r="AE52" s="102"/>
      <c r="AF52" s="102"/>
      <c r="AG52" s="102" t="str">
        <f>IFERROR(IF(INDEX(Results!O:O,MATCH($C52,Results!$C:$C,0),1)=0,"",INDEX(Results!O:O,MATCH($C52,Results!$C:$C,0),1)),"")</f>
        <v/>
      </c>
    </row>
    <row r="53" spans="1:33" ht="24" customHeight="1" x14ac:dyDescent="0.25">
      <c r="A53">
        <f t="shared" si="4"/>
        <v>2</v>
      </c>
      <c r="B53">
        <f t="shared" si="5"/>
        <v>17</v>
      </c>
      <c r="C53" t="str">
        <f t="shared" si="3"/>
        <v>217</v>
      </c>
      <c r="E53" s="95" t="str">
        <f>IFERROR(INDEX(Results!P:P,MATCH($C53,Results!$C:$C,0),1),"")</f>
        <v/>
      </c>
      <c r="F53" s="101" t="str">
        <f>IFERROR(INDEX(Results!Q:Q,MATCH($C53,Results!$C:$C,0),1),"")</f>
        <v/>
      </c>
      <c r="G53" s="103"/>
      <c r="H53" s="97" t="str">
        <f>IFERROR(INDEX(Results!S:S,MATCH($C53,Results!$C:$C,0),1),"")</f>
        <v/>
      </c>
      <c r="I53" s="103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101"/>
      <c r="AB53" s="95"/>
      <c r="AC53" s="96"/>
      <c r="AD53" s="101"/>
      <c r="AE53" s="102"/>
      <c r="AF53" s="102"/>
      <c r="AG53" s="102" t="str">
        <f>IFERROR(IF(INDEX(Results!O:O,MATCH($C53,Results!$C:$C,0),1)=0,"",INDEX(Results!O:O,MATCH($C53,Results!$C:$C,0),1)),"")</f>
        <v/>
      </c>
    </row>
    <row r="54" spans="1:33" ht="24" customHeight="1" x14ac:dyDescent="0.25">
      <c r="A54">
        <f t="shared" si="4"/>
        <v>2</v>
      </c>
      <c r="B54">
        <f t="shared" si="5"/>
        <v>18</v>
      </c>
      <c r="C54" t="str">
        <f t="shared" si="3"/>
        <v>218</v>
      </c>
      <c r="E54" s="95" t="str">
        <f>IFERROR(INDEX(Results!P:P,MATCH($C54,Results!$C:$C,0),1),"")</f>
        <v/>
      </c>
      <c r="F54" s="101" t="str">
        <f>IFERROR(INDEX(Results!Q:Q,MATCH($C54,Results!$C:$C,0),1),"")</f>
        <v/>
      </c>
      <c r="G54" s="103"/>
      <c r="H54" s="97" t="str">
        <f>IFERROR(INDEX(Results!S:S,MATCH($C54,Results!$C:$C,0),1),"")</f>
        <v/>
      </c>
      <c r="I54" s="103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101"/>
      <c r="AB54" s="95"/>
      <c r="AC54" s="96"/>
      <c r="AD54" s="101"/>
      <c r="AE54" s="102"/>
      <c r="AF54" s="102"/>
      <c r="AG54" s="102" t="str">
        <f>IFERROR(IF(INDEX(Results!O:O,MATCH($C54,Results!$C:$C,0),1)=0,"",INDEX(Results!O:O,MATCH($C54,Results!$C:$C,0),1)),"")</f>
        <v/>
      </c>
    </row>
    <row r="55" spans="1:33" ht="24" customHeight="1" x14ac:dyDescent="0.25">
      <c r="A55">
        <f t="shared" si="4"/>
        <v>2</v>
      </c>
      <c r="B55">
        <f t="shared" si="5"/>
        <v>19</v>
      </c>
      <c r="C55" t="str">
        <f t="shared" si="3"/>
        <v>219</v>
      </c>
      <c r="E55" s="95" t="str">
        <f>IFERROR(INDEX(Results!P:P,MATCH($C55,Results!$C:$C,0),1),"")</f>
        <v/>
      </c>
      <c r="F55" s="101" t="str">
        <f>IFERROR(INDEX(Results!Q:Q,MATCH($C55,Results!$C:$C,0),1),"")</f>
        <v/>
      </c>
      <c r="G55" s="103"/>
      <c r="H55" s="97" t="str">
        <f>IFERROR(INDEX(Results!S:S,MATCH($C55,Results!$C:$C,0),1),"")</f>
        <v/>
      </c>
      <c r="I55" s="103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101"/>
      <c r="AB55" s="95"/>
      <c r="AC55" s="96"/>
      <c r="AD55" s="101"/>
      <c r="AE55" s="102"/>
      <c r="AF55" s="102"/>
      <c r="AG55" s="102" t="str">
        <f>IFERROR(IF(INDEX(Results!O:O,MATCH($C55,Results!$C:$C,0),1)=0,"",INDEX(Results!O:O,MATCH($C55,Results!$C:$C,0),1)),"")</f>
        <v/>
      </c>
    </row>
    <row r="56" spans="1:33" ht="24" customHeight="1" thickBot="1" x14ac:dyDescent="0.3">
      <c r="A56">
        <f t="shared" si="4"/>
        <v>2</v>
      </c>
      <c r="B56">
        <f t="shared" si="5"/>
        <v>20</v>
      </c>
      <c r="C56" t="str">
        <f t="shared" si="3"/>
        <v>220</v>
      </c>
      <c r="E56" s="104" t="str">
        <f>IFERROR(INDEX(Results!P:P,MATCH($C56,Results!$C:$C,0),1),"")</f>
        <v/>
      </c>
      <c r="F56" s="108" t="str">
        <f>IFERROR(INDEX(Results!Q:Q,MATCH($C56,Results!$C:$C,0),1),"")</f>
        <v/>
      </c>
      <c r="G56" s="107"/>
      <c r="H56" s="106" t="str">
        <f>IFERROR(INDEX(Results!S:S,MATCH($C56,Results!$C:$C,0),1),"")</f>
        <v/>
      </c>
      <c r="I56" s="107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8"/>
      <c r="AB56" s="104"/>
      <c r="AC56" s="105"/>
      <c r="AD56" s="108"/>
      <c r="AE56" s="109"/>
      <c r="AF56" s="109"/>
      <c r="AG56" s="109" t="str">
        <f>IFERROR(IF(INDEX(Results!O:O,MATCH($C56,Results!$C:$C,0),1)=0,"",INDEX(Results!O:O,MATCH($C56,Results!$C:$C,0),1)),"")</f>
        <v/>
      </c>
    </row>
    <row r="58" spans="1:33" ht="18.75" x14ac:dyDescent="0.3">
      <c r="E58" s="92" t="s">
        <v>133</v>
      </c>
    </row>
    <row r="59" spans="1:33" ht="4.5" customHeight="1" x14ac:dyDescent="0.25"/>
    <row r="60" spans="1:33" ht="25.5" customHeight="1" x14ac:dyDescent="0.25">
      <c r="E60" s="80" t="s">
        <v>134</v>
      </c>
      <c r="G60" s="82" t="str">
        <f>Classes!$A$5</f>
        <v>Class 3 Official 12yrs &amp; Under 80cm</v>
      </c>
      <c r="H60" s="81"/>
      <c r="I60" s="82"/>
      <c r="J60" s="82"/>
      <c r="K60" s="82"/>
      <c r="L60" s="82"/>
      <c r="M60" s="82"/>
      <c r="N60" s="80"/>
      <c r="O60" s="80"/>
      <c r="P60" s="80"/>
      <c r="Q60" s="80" t="s">
        <v>135</v>
      </c>
      <c r="R60" s="80"/>
      <c r="S60" s="82" t="str">
        <f>Classes!$J$5</f>
        <v>Two Phase</v>
      </c>
      <c r="T60" s="82"/>
      <c r="U60" s="82"/>
      <c r="V60" s="82"/>
      <c r="W60" s="82"/>
      <c r="X60" s="82"/>
      <c r="Y60" s="82"/>
      <c r="Z60" s="82"/>
      <c r="AA60" s="80"/>
      <c r="AB60" s="80"/>
      <c r="AC60" s="80" t="s">
        <v>137</v>
      </c>
      <c r="AD60" s="80"/>
      <c r="AE60" s="81"/>
      <c r="AF60" s="81"/>
      <c r="AG60" s="81"/>
    </row>
    <row r="61" spans="1:33" ht="25.5" customHeight="1" x14ac:dyDescent="0.25">
      <c r="E61" s="80" t="s">
        <v>145</v>
      </c>
      <c r="G61" s="82"/>
      <c r="H61" s="82"/>
      <c r="I61" s="82"/>
      <c r="J61" s="82"/>
      <c r="K61" s="82"/>
      <c r="L61" s="82"/>
      <c r="M61" s="82"/>
      <c r="N61" s="80"/>
      <c r="O61" s="80"/>
      <c r="P61" s="80"/>
      <c r="Q61" s="80" t="s">
        <v>136</v>
      </c>
      <c r="R61" s="80"/>
      <c r="S61" s="82" t="str">
        <f>Classes!$A$1</f>
        <v>Runcorn</v>
      </c>
      <c r="T61" s="82"/>
      <c r="U61" s="82"/>
      <c r="V61" s="82"/>
      <c r="W61" s="82"/>
      <c r="X61" s="82"/>
      <c r="Y61" s="82"/>
      <c r="Z61" s="82"/>
      <c r="AA61" s="80"/>
      <c r="AB61" s="80"/>
      <c r="AC61" s="80"/>
      <c r="AD61" s="80"/>
    </row>
    <row r="62" spans="1:33" ht="15.75" thickBot="1" x14ac:dyDescent="0.3"/>
    <row r="63" spans="1:33" ht="15.75" thickBot="1" x14ac:dyDescent="0.3">
      <c r="I63" s="86" t="s">
        <v>140</v>
      </c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8"/>
    </row>
    <row r="64" spans="1:33" ht="47.25" customHeight="1" thickBot="1" x14ac:dyDescent="0.3">
      <c r="E64" s="83" t="s">
        <v>138</v>
      </c>
      <c r="F64" s="110" t="s">
        <v>139</v>
      </c>
      <c r="G64" s="111"/>
      <c r="H64" s="85" t="s">
        <v>8</v>
      </c>
      <c r="I64" s="89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1"/>
      <c r="AB64" s="113" t="s">
        <v>141</v>
      </c>
      <c r="AC64" s="84" t="s">
        <v>142</v>
      </c>
      <c r="AD64" s="114" t="s">
        <v>143</v>
      </c>
      <c r="AE64" s="112" t="s">
        <v>144</v>
      </c>
      <c r="AF64" s="112" t="s">
        <v>147</v>
      </c>
      <c r="AG64" s="112" t="s">
        <v>146</v>
      </c>
    </row>
    <row r="65" spans="1:33" ht="24" customHeight="1" x14ac:dyDescent="0.25">
      <c r="A65">
        <f>INDEX(Classes!$E$3:$E$15,MATCH(Judges_ScoreSheet_1!G60,Classes!$A$3:$A$15,0),1)</f>
        <v>3</v>
      </c>
      <c r="B65">
        <v>1</v>
      </c>
      <c r="C65" t="str">
        <f>A65&amp;B65</f>
        <v>31</v>
      </c>
      <c r="E65" s="95">
        <f>IFERROR(INDEX(Results!P:P,MATCH($C65,Results!$C:$C,0),1),"")</f>
        <v>23</v>
      </c>
      <c r="F65" s="101" t="str">
        <f>IFERROR(INDEX(Results!Q:Q,MATCH($C65,Results!$C:$C,0),1),"")</f>
        <v>Amity Broadbent</v>
      </c>
      <c r="G65" s="103"/>
      <c r="H65" s="97" t="str">
        <f>IFERROR(INDEX(Results!S:S,MATCH($C65,Results!$C:$C,0),1),"")</f>
        <v xml:space="preserve">Redlands </v>
      </c>
      <c r="I65" s="98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100"/>
      <c r="AB65" s="95"/>
      <c r="AC65" s="96"/>
      <c r="AD65" s="101"/>
      <c r="AE65" s="102"/>
      <c r="AF65" s="102"/>
      <c r="AG65" s="102" t="str">
        <f>IFERROR(IF(INDEX(Results!O:O,MATCH($C65,Results!$C:$C,0),1)=0,"",INDEX(Results!O:O,MATCH($C65,Results!$C:$C,0),1)),"")</f>
        <v/>
      </c>
    </row>
    <row r="66" spans="1:33" ht="24" customHeight="1" x14ac:dyDescent="0.25">
      <c r="A66">
        <f>A65</f>
        <v>3</v>
      </c>
      <c r="B66">
        <f>B65+1</f>
        <v>2</v>
      </c>
      <c r="C66" t="str">
        <f t="shared" ref="C66:C84" si="6">A66&amp;B66</f>
        <v>32</v>
      </c>
      <c r="E66" s="173">
        <f>IFERROR(INDEX(Results!P:P,MATCH($C66,Results!$C:$C,0),1),"")</f>
        <v>62</v>
      </c>
      <c r="F66" s="174" t="str">
        <f>IFERROR(INDEX(Results!Q:Q,MATCH($C66,Results!$C:$C,0),1),"")</f>
        <v>Jezebella Milzewski</v>
      </c>
      <c r="G66" s="175"/>
      <c r="H66" s="176" t="str">
        <f>IFERROR(INDEX(Results!S:S,MATCH($C66,Results!$C:$C,0),1),"")</f>
        <v>Runcorn</v>
      </c>
      <c r="I66" s="103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101"/>
      <c r="AB66" s="95"/>
      <c r="AC66" s="96"/>
      <c r="AD66" s="101"/>
      <c r="AE66" s="102"/>
      <c r="AF66" s="102"/>
      <c r="AG66" s="102" t="str">
        <f>IFERROR(IF(INDEX(Results!O:O,MATCH($C66,Results!$C:$C,0),1)=0,"",INDEX(Results!O:O,MATCH($C66,Results!$C:$C,0),1)),"")</f>
        <v/>
      </c>
    </row>
    <row r="67" spans="1:33" ht="24" customHeight="1" x14ac:dyDescent="0.25">
      <c r="A67">
        <f t="shared" ref="A67:A84" si="7">A66</f>
        <v>3</v>
      </c>
      <c r="B67">
        <f t="shared" ref="B67:B84" si="8">B66+1</f>
        <v>3</v>
      </c>
      <c r="C67" t="str">
        <f t="shared" si="6"/>
        <v>33</v>
      </c>
      <c r="E67" s="95">
        <f>IFERROR(INDEX(Results!P:P,MATCH($C67,Results!$C:$C,0),1),"")</f>
        <v>2</v>
      </c>
      <c r="F67" s="101" t="str">
        <f>IFERROR(INDEX(Results!Q:Q,MATCH($C67,Results!$C:$C,0),1),"")</f>
        <v>Elle Suhle</v>
      </c>
      <c r="G67" s="103"/>
      <c r="H67" s="97" t="str">
        <f>IFERROR(INDEX(Results!S:S,MATCH($C67,Results!$C:$C,0),1),"")</f>
        <v>Samford</v>
      </c>
      <c r="I67" s="103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101"/>
      <c r="AB67" s="95"/>
      <c r="AC67" s="96"/>
      <c r="AD67" s="101"/>
      <c r="AE67" s="102"/>
      <c r="AF67" s="102"/>
      <c r="AG67" s="102" t="str">
        <f>IFERROR(IF(INDEX(Results!O:O,MATCH($C67,Results!$C:$C,0),1)=0,"",INDEX(Results!O:O,MATCH($C67,Results!$C:$C,0),1)),"")</f>
        <v/>
      </c>
    </row>
    <row r="68" spans="1:33" ht="24" customHeight="1" x14ac:dyDescent="0.25">
      <c r="A68">
        <f t="shared" si="7"/>
        <v>3</v>
      </c>
      <c r="B68">
        <f t="shared" si="8"/>
        <v>4</v>
      </c>
      <c r="C68" t="str">
        <f t="shared" si="6"/>
        <v>34</v>
      </c>
      <c r="E68" s="95">
        <f>IFERROR(INDEX(Results!P:P,MATCH($C68,Results!$C:$C,0),1),"")</f>
        <v>58</v>
      </c>
      <c r="F68" s="101" t="str">
        <f>IFERROR(INDEX(Results!Q:Q,MATCH($C68,Results!$C:$C,0),1),"")</f>
        <v>Demii-leigh Stringer</v>
      </c>
      <c r="G68" s="103"/>
      <c r="H68" s="97" t="str">
        <f>IFERROR(INDEX(Results!S:S,MATCH($C68,Results!$C:$C,0),1),"")</f>
        <v>Burpengary</v>
      </c>
      <c r="I68" s="103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101"/>
      <c r="AB68" s="95"/>
      <c r="AC68" s="96"/>
      <c r="AD68" s="101"/>
      <c r="AE68" s="102"/>
      <c r="AF68" s="102"/>
      <c r="AG68" s="102" t="str">
        <f>IFERROR(IF(INDEX(Results!O:O,MATCH($C68,Results!$C:$C,0),1)=0,"",INDEX(Results!O:O,MATCH($C68,Results!$C:$C,0),1)),"")</f>
        <v/>
      </c>
    </row>
    <row r="69" spans="1:33" ht="24" customHeight="1" x14ac:dyDescent="0.25">
      <c r="A69">
        <f t="shared" si="7"/>
        <v>3</v>
      </c>
      <c r="B69">
        <f t="shared" si="8"/>
        <v>5</v>
      </c>
      <c r="C69" t="str">
        <f t="shared" si="6"/>
        <v>35</v>
      </c>
      <c r="E69" s="95">
        <f>IFERROR(INDEX(Results!P:P,MATCH($C69,Results!$C:$C,0),1),"")</f>
        <v>69</v>
      </c>
      <c r="F69" s="101" t="str">
        <f>IFERROR(INDEX(Results!Q:Q,MATCH($C69,Results!$C:$C,0),1),"")</f>
        <v>Karina Reeve-johnson</v>
      </c>
      <c r="G69" s="103"/>
      <c r="H69" s="97" t="str">
        <f>IFERROR(INDEX(Results!S:S,MATCH($C69,Results!$C:$C,0),1),"")</f>
        <v>Moggill</v>
      </c>
      <c r="I69" s="103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101"/>
      <c r="AB69" s="95"/>
      <c r="AC69" s="96"/>
      <c r="AD69" s="101"/>
      <c r="AE69" s="102"/>
      <c r="AF69" s="102"/>
      <c r="AG69" s="102" t="str">
        <f>IFERROR(IF(INDEX(Results!O:O,MATCH($C69,Results!$C:$C,0),1)=0,"",INDEX(Results!O:O,MATCH($C69,Results!$C:$C,0),1)),"")</f>
        <v/>
      </c>
    </row>
    <row r="70" spans="1:33" ht="24" customHeight="1" x14ac:dyDescent="0.25">
      <c r="A70">
        <f t="shared" si="7"/>
        <v>3</v>
      </c>
      <c r="B70">
        <f t="shared" si="8"/>
        <v>6</v>
      </c>
      <c r="C70" t="str">
        <f t="shared" si="6"/>
        <v>36</v>
      </c>
      <c r="E70" s="95" t="str">
        <f>IFERROR(INDEX(Results!P:P,MATCH($C70,Results!$C:$C,0),1),"")</f>
        <v/>
      </c>
      <c r="F70" s="101" t="str">
        <f>IFERROR(INDEX(Results!Q:Q,MATCH($C70,Results!$C:$C,0),1),"")</f>
        <v/>
      </c>
      <c r="G70" s="103"/>
      <c r="H70" s="97" t="str">
        <f>IFERROR(INDEX(Results!S:S,MATCH($C70,Results!$C:$C,0),1),"")</f>
        <v/>
      </c>
      <c r="I70" s="103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101"/>
      <c r="AB70" s="95"/>
      <c r="AC70" s="96"/>
      <c r="AD70" s="101"/>
      <c r="AE70" s="102"/>
      <c r="AF70" s="102"/>
      <c r="AG70" s="102" t="str">
        <f>IFERROR(IF(INDEX(Results!O:O,MATCH($C70,Results!$C:$C,0),1)=0,"",INDEX(Results!O:O,MATCH($C70,Results!$C:$C,0),1)),"")</f>
        <v/>
      </c>
    </row>
    <row r="71" spans="1:33" ht="24" customHeight="1" x14ac:dyDescent="0.25">
      <c r="A71">
        <f t="shared" si="7"/>
        <v>3</v>
      </c>
      <c r="B71">
        <f t="shared" si="8"/>
        <v>7</v>
      </c>
      <c r="C71" t="str">
        <f t="shared" si="6"/>
        <v>37</v>
      </c>
      <c r="E71" s="95" t="str">
        <f>IFERROR(INDEX(Results!P:P,MATCH($C71,Results!$C:$C,0),1),"")</f>
        <v/>
      </c>
      <c r="F71" s="101" t="str">
        <f>IFERROR(INDEX(Results!Q:Q,MATCH($C71,Results!$C:$C,0),1),"")</f>
        <v/>
      </c>
      <c r="G71" s="103"/>
      <c r="H71" s="97" t="str">
        <f>IFERROR(INDEX(Results!S:S,MATCH($C71,Results!$C:$C,0),1),"")</f>
        <v/>
      </c>
      <c r="I71" s="103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101"/>
      <c r="AB71" s="95"/>
      <c r="AC71" s="96"/>
      <c r="AD71" s="101"/>
      <c r="AE71" s="102"/>
      <c r="AF71" s="102"/>
      <c r="AG71" s="102" t="str">
        <f>IFERROR(IF(INDEX(Results!O:O,MATCH($C71,Results!$C:$C,0),1)=0,"",INDEX(Results!O:O,MATCH($C71,Results!$C:$C,0),1)),"")</f>
        <v/>
      </c>
    </row>
    <row r="72" spans="1:33" ht="24" customHeight="1" x14ac:dyDescent="0.25">
      <c r="A72">
        <f t="shared" si="7"/>
        <v>3</v>
      </c>
      <c r="B72">
        <f t="shared" si="8"/>
        <v>8</v>
      </c>
      <c r="C72" t="str">
        <f t="shared" si="6"/>
        <v>38</v>
      </c>
      <c r="E72" s="95" t="str">
        <f>IFERROR(INDEX(Results!P:P,MATCH($C72,Results!$C:$C,0),1),"")</f>
        <v/>
      </c>
      <c r="F72" s="101" t="str">
        <f>IFERROR(INDEX(Results!Q:Q,MATCH($C72,Results!$C:$C,0),1),"")</f>
        <v/>
      </c>
      <c r="G72" s="103"/>
      <c r="H72" s="97" t="str">
        <f>IFERROR(INDEX(Results!S:S,MATCH($C72,Results!$C:$C,0),1),"")</f>
        <v/>
      </c>
      <c r="I72" s="103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101"/>
      <c r="AB72" s="95"/>
      <c r="AC72" s="96"/>
      <c r="AD72" s="101"/>
      <c r="AE72" s="102"/>
      <c r="AF72" s="102"/>
      <c r="AG72" s="102" t="str">
        <f>IFERROR(IF(INDEX(Results!O:O,MATCH($C72,Results!$C:$C,0),1)=0,"",INDEX(Results!O:O,MATCH($C72,Results!$C:$C,0),1)),"")</f>
        <v/>
      </c>
    </row>
    <row r="73" spans="1:33" ht="24" customHeight="1" x14ac:dyDescent="0.25">
      <c r="A73">
        <f t="shared" si="7"/>
        <v>3</v>
      </c>
      <c r="B73">
        <f t="shared" si="8"/>
        <v>9</v>
      </c>
      <c r="C73" t="str">
        <f t="shared" si="6"/>
        <v>39</v>
      </c>
      <c r="E73" s="95" t="str">
        <f>IFERROR(INDEX(Results!P:P,MATCH($C73,Results!$C:$C,0),1),"")</f>
        <v/>
      </c>
      <c r="F73" s="101" t="str">
        <f>IFERROR(INDEX(Results!Q:Q,MATCH($C73,Results!$C:$C,0),1),"")</f>
        <v/>
      </c>
      <c r="G73" s="103"/>
      <c r="H73" s="97" t="str">
        <f>IFERROR(INDEX(Results!S:S,MATCH($C73,Results!$C:$C,0),1),"")</f>
        <v/>
      </c>
      <c r="I73" s="103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101"/>
      <c r="AB73" s="95"/>
      <c r="AC73" s="96"/>
      <c r="AD73" s="101"/>
      <c r="AE73" s="102"/>
      <c r="AF73" s="102"/>
      <c r="AG73" s="102" t="str">
        <f>IFERROR(IF(INDEX(Results!O:O,MATCH($C73,Results!$C:$C,0),1)=0,"",INDEX(Results!O:O,MATCH($C73,Results!$C:$C,0),1)),"")</f>
        <v/>
      </c>
    </row>
    <row r="74" spans="1:33" ht="24" customHeight="1" x14ac:dyDescent="0.25">
      <c r="A74">
        <f t="shared" si="7"/>
        <v>3</v>
      </c>
      <c r="B74">
        <f t="shared" si="8"/>
        <v>10</v>
      </c>
      <c r="C74" t="str">
        <f t="shared" si="6"/>
        <v>310</v>
      </c>
      <c r="E74" s="95" t="str">
        <f>IFERROR(INDEX(Results!P:P,MATCH($C74,Results!$C:$C,0),1),"")</f>
        <v/>
      </c>
      <c r="F74" s="101" t="str">
        <f>IFERROR(INDEX(Results!Q:Q,MATCH($C74,Results!$C:$C,0),1),"")</f>
        <v/>
      </c>
      <c r="G74" s="103"/>
      <c r="H74" s="97" t="str">
        <f>IFERROR(INDEX(Results!S:S,MATCH($C74,Results!$C:$C,0),1),"")</f>
        <v/>
      </c>
      <c r="I74" s="103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101"/>
      <c r="AB74" s="95"/>
      <c r="AC74" s="96"/>
      <c r="AD74" s="101"/>
      <c r="AE74" s="102"/>
      <c r="AF74" s="102"/>
      <c r="AG74" s="102" t="str">
        <f>IFERROR(IF(INDEX(Results!O:O,MATCH($C74,Results!$C:$C,0),1)=0,"",INDEX(Results!O:O,MATCH($C74,Results!$C:$C,0),1)),"")</f>
        <v/>
      </c>
    </row>
    <row r="75" spans="1:33" ht="24" customHeight="1" x14ac:dyDescent="0.25">
      <c r="A75">
        <f t="shared" si="7"/>
        <v>3</v>
      </c>
      <c r="B75">
        <f t="shared" si="8"/>
        <v>11</v>
      </c>
      <c r="C75" t="str">
        <f t="shared" si="6"/>
        <v>311</v>
      </c>
      <c r="E75" s="95" t="str">
        <f>IFERROR(INDEX(Results!P:P,MATCH($C75,Results!$C:$C,0),1),"")</f>
        <v/>
      </c>
      <c r="F75" s="101" t="str">
        <f>IFERROR(INDEX(Results!Q:Q,MATCH($C75,Results!$C:$C,0),1),"")</f>
        <v/>
      </c>
      <c r="G75" s="103"/>
      <c r="H75" s="97" t="str">
        <f>IFERROR(INDEX(Results!S:S,MATCH($C75,Results!$C:$C,0),1),"")</f>
        <v/>
      </c>
      <c r="I75" s="103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101"/>
      <c r="AB75" s="95"/>
      <c r="AC75" s="96"/>
      <c r="AD75" s="101"/>
      <c r="AE75" s="102"/>
      <c r="AF75" s="102"/>
      <c r="AG75" s="102" t="str">
        <f>IFERROR(IF(INDEX(Results!O:O,MATCH($C75,Results!$C:$C,0),1)=0,"",INDEX(Results!O:O,MATCH($C75,Results!$C:$C,0),1)),"")</f>
        <v/>
      </c>
    </row>
    <row r="76" spans="1:33" ht="24" customHeight="1" x14ac:dyDescent="0.25">
      <c r="A76">
        <f t="shared" si="7"/>
        <v>3</v>
      </c>
      <c r="B76">
        <f t="shared" si="8"/>
        <v>12</v>
      </c>
      <c r="C76" t="str">
        <f t="shared" si="6"/>
        <v>312</v>
      </c>
      <c r="E76" s="95" t="str">
        <f>IFERROR(INDEX(Results!P:P,MATCH($C76,Results!$C:$C,0),1),"")</f>
        <v/>
      </c>
      <c r="F76" s="101" t="str">
        <f>IFERROR(INDEX(Results!Q:Q,MATCH($C76,Results!$C:$C,0),1),"")</f>
        <v/>
      </c>
      <c r="G76" s="103"/>
      <c r="H76" s="97" t="str">
        <f>IFERROR(INDEX(Results!S:S,MATCH($C76,Results!$C:$C,0),1),"")</f>
        <v/>
      </c>
      <c r="I76" s="103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101"/>
      <c r="AB76" s="95"/>
      <c r="AC76" s="96"/>
      <c r="AD76" s="101"/>
      <c r="AE76" s="102"/>
      <c r="AF76" s="102"/>
      <c r="AG76" s="102" t="str">
        <f>IFERROR(IF(INDEX(Results!O:O,MATCH($C76,Results!$C:$C,0),1)=0,"",INDEX(Results!O:O,MATCH($C76,Results!$C:$C,0),1)),"")</f>
        <v/>
      </c>
    </row>
    <row r="77" spans="1:33" ht="24" customHeight="1" x14ac:dyDescent="0.25">
      <c r="A77">
        <f t="shared" si="7"/>
        <v>3</v>
      </c>
      <c r="B77">
        <f t="shared" si="8"/>
        <v>13</v>
      </c>
      <c r="C77" t="str">
        <f t="shared" si="6"/>
        <v>313</v>
      </c>
      <c r="E77" s="95" t="str">
        <f>IFERROR(INDEX(Results!P:P,MATCH($C77,Results!$C:$C,0),1),"")</f>
        <v/>
      </c>
      <c r="F77" s="101" t="str">
        <f>IFERROR(INDEX(Results!Q:Q,MATCH($C77,Results!$C:$C,0),1),"")</f>
        <v/>
      </c>
      <c r="G77" s="103"/>
      <c r="H77" s="97" t="str">
        <f>IFERROR(INDEX(Results!S:S,MATCH($C77,Results!$C:$C,0),1),"")</f>
        <v/>
      </c>
      <c r="I77" s="103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101"/>
      <c r="AB77" s="95"/>
      <c r="AC77" s="96"/>
      <c r="AD77" s="101"/>
      <c r="AE77" s="102"/>
      <c r="AF77" s="102"/>
      <c r="AG77" s="102" t="str">
        <f>IFERROR(IF(INDEX(Results!O:O,MATCH($C77,Results!$C:$C,0),1)=0,"",INDEX(Results!O:O,MATCH($C77,Results!$C:$C,0),1)),"")</f>
        <v/>
      </c>
    </row>
    <row r="78" spans="1:33" ht="24" customHeight="1" x14ac:dyDescent="0.25">
      <c r="A78">
        <f t="shared" si="7"/>
        <v>3</v>
      </c>
      <c r="B78">
        <f t="shared" si="8"/>
        <v>14</v>
      </c>
      <c r="C78" t="str">
        <f t="shared" si="6"/>
        <v>314</v>
      </c>
      <c r="E78" s="95" t="str">
        <f>IFERROR(INDEX(Results!P:P,MATCH($C78,Results!$C:$C,0),1),"")</f>
        <v/>
      </c>
      <c r="F78" s="101" t="str">
        <f>IFERROR(INDEX(Results!Q:Q,MATCH($C78,Results!$C:$C,0),1),"")</f>
        <v/>
      </c>
      <c r="G78" s="103"/>
      <c r="H78" s="97" t="str">
        <f>IFERROR(INDEX(Results!S:S,MATCH($C78,Results!$C:$C,0),1),"")</f>
        <v/>
      </c>
      <c r="I78" s="103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101"/>
      <c r="AB78" s="95"/>
      <c r="AC78" s="96"/>
      <c r="AD78" s="101"/>
      <c r="AE78" s="102"/>
      <c r="AF78" s="102"/>
      <c r="AG78" s="102" t="str">
        <f>IFERROR(IF(INDEX(Results!O:O,MATCH($C78,Results!$C:$C,0),1)=0,"",INDEX(Results!O:O,MATCH($C78,Results!$C:$C,0),1)),"")</f>
        <v/>
      </c>
    </row>
    <row r="79" spans="1:33" ht="24" customHeight="1" x14ac:dyDescent="0.25">
      <c r="A79">
        <f t="shared" si="7"/>
        <v>3</v>
      </c>
      <c r="B79">
        <f t="shared" si="8"/>
        <v>15</v>
      </c>
      <c r="C79" t="str">
        <f t="shared" si="6"/>
        <v>315</v>
      </c>
      <c r="E79" s="95" t="str">
        <f>IFERROR(INDEX(Results!P:P,MATCH($C79,Results!$C:$C,0),1),"")</f>
        <v/>
      </c>
      <c r="F79" s="101" t="str">
        <f>IFERROR(INDEX(Results!Q:Q,MATCH($C79,Results!$C:$C,0),1),"")</f>
        <v/>
      </c>
      <c r="G79" s="103"/>
      <c r="H79" s="97" t="str">
        <f>IFERROR(INDEX(Results!S:S,MATCH($C79,Results!$C:$C,0),1),"")</f>
        <v/>
      </c>
      <c r="I79" s="103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101"/>
      <c r="AB79" s="95"/>
      <c r="AC79" s="96"/>
      <c r="AD79" s="101"/>
      <c r="AE79" s="102"/>
      <c r="AF79" s="102"/>
      <c r="AG79" s="102" t="str">
        <f>IFERROR(IF(INDEX(Results!O:O,MATCH($C79,Results!$C:$C,0),1)=0,"",INDEX(Results!O:O,MATCH($C79,Results!$C:$C,0),1)),"")</f>
        <v/>
      </c>
    </row>
    <row r="80" spans="1:33" ht="24" customHeight="1" x14ac:dyDescent="0.25">
      <c r="A80">
        <f t="shared" si="7"/>
        <v>3</v>
      </c>
      <c r="B80">
        <f t="shared" si="8"/>
        <v>16</v>
      </c>
      <c r="C80" t="str">
        <f t="shared" si="6"/>
        <v>316</v>
      </c>
      <c r="E80" s="95" t="str">
        <f>IFERROR(INDEX(Results!P:P,MATCH($C80,Results!$C:$C,0),1),"")</f>
        <v/>
      </c>
      <c r="F80" s="101" t="str">
        <f>IFERROR(INDEX(Results!Q:Q,MATCH($C80,Results!$C:$C,0),1),"")</f>
        <v/>
      </c>
      <c r="G80" s="103"/>
      <c r="H80" s="97" t="str">
        <f>IFERROR(INDEX(Results!S:S,MATCH($C80,Results!$C:$C,0),1),"")</f>
        <v/>
      </c>
      <c r="I80" s="103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101"/>
      <c r="AB80" s="95"/>
      <c r="AC80" s="96"/>
      <c r="AD80" s="101"/>
      <c r="AE80" s="102"/>
      <c r="AF80" s="102"/>
      <c r="AG80" s="102" t="str">
        <f>IFERROR(IF(INDEX(Results!O:O,MATCH($C80,Results!$C:$C,0),1)=0,"",INDEX(Results!O:O,MATCH($C80,Results!$C:$C,0),1)),"")</f>
        <v/>
      </c>
    </row>
    <row r="81" spans="1:33" ht="24" customHeight="1" x14ac:dyDescent="0.25">
      <c r="A81">
        <f t="shared" si="7"/>
        <v>3</v>
      </c>
      <c r="B81">
        <f t="shared" si="8"/>
        <v>17</v>
      </c>
      <c r="C81" t="str">
        <f t="shared" si="6"/>
        <v>317</v>
      </c>
      <c r="E81" s="95" t="str">
        <f>IFERROR(INDEX(Results!P:P,MATCH($C81,Results!$C:$C,0),1),"")</f>
        <v/>
      </c>
      <c r="F81" s="101" t="str">
        <f>IFERROR(INDEX(Results!Q:Q,MATCH($C81,Results!$C:$C,0),1),"")</f>
        <v/>
      </c>
      <c r="G81" s="103"/>
      <c r="H81" s="97" t="str">
        <f>IFERROR(INDEX(Results!S:S,MATCH($C81,Results!$C:$C,0),1),"")</f>
        <v/>
      </c>
      <c r="I81" s="103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101"/>
      <c r="AB81" s="95"/>
      <c r="AC81" s="96"/>
      <c r="AD81" s="101"/>
      <c r="AE81" s="102"/>
      <c r="AF81" s="102"/>
      <c r="AG81" s="102" t="str">
        <f>IFERROR(IF(INDEX(Results!O:O,MATCH($C81,Results!$C:$C,0),1)=0,"",INDEX(Results!O:O,MATCH($C81,Results!$C:$C,0),1)),"")</f>
        <v/>
      </c>
    </row>
    <row r="82" spans="1:33" ht="24" customHeight="1" x14ac:dyDescent="0.25">
      <c r="A82">
        <f t="shared" si="7"/>
        <v>3</v>
      </c>
      <c r="B82">
        <f t="shared" si="8"/>
        <v>18</v>
      </c>
      <c r="C82" t="str">
        <f t="shared" si="6"/>
        <v>318</v>
      </c>
      <c r="E82" s="95" t="str">
        <f>IFERROR(INDEX(Results!P:P,MATCH($C82,Results!$C:$C,0),1),"")</f>
        <v/>
      </c>
      <c r="F82" s="101" t="str">
        <f>IFERROR(INDEX(Results!Q:Q,MATCH($C82,Results!$C:$C,0),1),"")</f>
        <v/>
      </c>
      <c r="G82" s="103"/>
      <c r="H82" s="97" t="str">
        <f>IFERROR(INDEX(Results!S:S,MATCH($C82,Results!$C:$C,0),1),"")</f>
        <v/>
      </c>
      <c r="I82" s="103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101"/>
      <c r="AB82" s="95"/>
      <c r="AC82" s="96"/>
      <c r="AD82" s="101"/>
      <c r="AE82" s="102"/>
      <c r="AF82" s="102"/>
      <c r="AG82" s="102" t="str">
        <f>IFERROR(IF(INDEX(Results!O:O,MATCH($C82,Results!$C:$C,0),1)=0,"",INDEX(Results!O:O,MATCH($C82,Results!$C:$C,0),1)),"")</f>
        <v/>
      </c>
    </row>
    <row r="83" spans="1:33" ht="24" customHeight="1" x14ac:dyDescent="0.25">
      <c r="A83">
        <f t="shared" si="7"/>
        <v>3</v>
      </c>
      <c r="B83">
        <f t="shared" si="8"/>
        <v>19</v>
      </c>
      <c r="C83" t="str">
        <f t="shared" si="6"/>
        <v>319</v>
      </c>
      <c r="E83" s="95" t="str">
        <f>IFERROR(INDEX(Results!P:P,MATCH($C83,Results!$C:$C,0),1),"")</f>
        <v/>
      </c>
      <c r="F83" s="101" t="str">
        <f>IFERROR(INDEX(Results!Q:Q,MATCH($C83,Results!$C:$C,0),1),"")</f>
        <v/>
      </c>
      <c r="G83" s="103"/>
      <c r="H83" s="97" t="str">
        <f>IFERROR(INDEX(Results!S:S,MATCH($C83,Results!$C:$C,0),1),"")</f>
        <v/>
      </c>
      <c r="I83" s="103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101"/>
      <c r="AB83" s="95"/>
      <c r="AC83" s="96"/>
      <c r="AD83" s="101"/>
      <c r="AE83" s="102"/>
      <c r="AF83" s="102"/>
      <c r="AG83" s="102" t="str">
        <f>IFERROR(IF(INDEX(Results!O:O,MATCH($C83,Results!$C:$C,0),1)=0,"",INDEX(Results!O:O,MATCH($C83,Results!$C:$C,0),1)),"")</f>
        <v/>
      </c>
    </row>
    <row r="84" spans="1:33" ht="24" customHeight="1" thickBot="1" x14ac:dyDescent="0.3">
      <c r="A84">
        <f t="shared" si="7"/>
        <v>3</v>
      </c>
      <c r="B84">
        <f t="shared" si="8"/>
        <v>20</v>
      </c>
      <c r="C84" t="str">
        <f t="shared" si="6"/>
        <v>320</v>
      </c>
      <c r="E84" s="104" t="str">
        <f>IFERROR(INDEX(Results!P:P,MATCH($C84,Results!$C:$C,0),1),"")</f>
        <v/>
      </c>
      <c r="F84" s="108" t="str">
        <f>IFERROR(INDEX(Results!Q:Q,MATCH($C84,Results!$C:$C,0),1),"")</f>
        <v/>
      </c>
      <c r="G84" s="107"/>
      <c r="H84" s="106" t="str">
        <f>IFERROR(INDEX(Results!S:S,MATCH($C84,Results!$C:$C,0),1),"")</f>
        <v/>
      </c>
      <c r="I84" s="107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8"/>
      <c r="AB84" s="104"/>
      <c r="AC84" s="105"/>
      <c r="AD84" s="108"/>
      <c r="AE84" s="109"/>
      <c r="AF84" s="109"/>
      <c r="AG84" s="109" t="str">
        <f>IFERROR(IF(INDEX(Results!O:O,MATCH($C84,Results!$C:$C,0),1)=0,"",INDEX(Results!O:O,MATCH($C84,Results!$C:$C,0),1)),"")</f>
        <v/>
      </c>
    </row>
    <row r="86" spans="1:33" ht="18.75" x14ac:dyDescent="0.3">
      <c r="E86" s="92" t="s">
        <v>133</v>
      </c>
    </row>
    <row r="87" spans="1:33" ht="4.5" customHeight="1" x14ac:dyDescent="0.25"/>
    <row r="88" spans="1:33" ht="25.5" customHeight="1" x14ac:dyDescent="0.25">
      <c r="E88" s="80" t="s">
        <v>134</v>
      </c>
      <c r="G88" s="82" t="str">
        <f>Classes!$A$6</f>
        <v>Class 4 Official 13 - 26 yrs 70cm</v>
      </c>
      <c r="H88" s="81"/>
      <c r="I88" s="82"/>
      <c r="J88" s="82"/>
      <c r="K88" s="82"/>
      <c r="L88" s="82"/>
      <c r="M88" s="82"/>
      <c r="N88" s="80"/>
      <c r="O88" s="80"/>
      <c r="P88" s="80"/>
      <c r="Q88" s="80" t="s">
        <v>135</v>
      </c>
      <c r="R88" s="80"/>
      <c r="S88" s="82" t="str">
        <f>Classes!$J$5</f>
        <v>Two Phase</v>
      </c>
      <c r="T88" s="82"/>
      <c r="U88" s="82"/>
      <c r="V88" s="82"/>
      <c r="W88" s="82"/>
      <c r="X88" s="82"/>
      <c r="Y88" s="82"/>
      <c r="Z88" s="82"/>
      <c r="AA88" s="80"/>
      <c r="AB88" s="80"/>
      <c r="AC88" s="80" t="s">
        <v>137</v>
      </c>
      <c r="AD88" s="80"/>
      <c r="AE88" s="81"/>
      <c r="AF88" s="81"/>
      <c r="AG88" s="81"/>
    </row>
    <row r="89" spans="1:33" ht="25.5" customHeight="1" x14ac:dyDescent="0.25">
      <c r="E89" s="80" t="s">
        <v>145</v>
      </c>
      <c r="G89" s="82"/>
      <c r="H89" s="82"/>
      <c r="I89" s="82"/>
      <c r="J89" s="82"/>
      <c r="K89" s="82"/>
      <c r="L89" s="82"/>
      <c r="M89" s="82"/>
      <c r="N89" s="80"/>
      <c r="O89" s="80"/>
      <c r="P89" s="80"/>
      <c r="Q89" s="80" t="s">
        <v>136</v>
      </c>
      <c r="R89" s="80"/>
      <c r="S89" s="82" t="str">
        <f>Classes!$A$1</f>
        <v>Runcorn</v>
      </c>
      <c r="T89" s="82"/>
      <c r="U89" s="82"/>
      <c r="V89" s="82"/>
      <c r="W89" s="82"/>
      <c r="X89" s="82"/>
      <c r="Y89" s="82"/>
      <c r="Z89" s="82"/>
      <c r="AA89" s="80"/>
      <c r="AB89" s="80"/>
      <c r="AC89" s="80"/>
      <c r="AD89" s="80"/>
    </row>
    <row r="90" spans="1:33" ht="15.75" thickBot="1" x14ac:dyDescent="0.3"/>
    <row r="91" spans="1:33" ht="15.75" thickBot="1" x14ac:dyDescent="0.3">
      <c r="I91" s="86" t="s">
        <v>140</v>
      </c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8"/>
    </row>
    <row r="92" spans="1:33" ht="47.25" customHeight="1" thickBot="1" x14ac:dyDescent="0.3">
      <c r="E92" s="83" t="s">
        <v>138</v>
      </c>
      <c r="F92" s="110" t="s">
        <v>139</v>
      </c>
      <c r="G92" s="111"/>
      <c r="H92" s="85" t="s">
        <v>8</v>
      </c>
      <c r="I92" s="89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1"/>
      <c r="AB92" s="113" t="s">
        <v>141</v>
      </c>
      <c r="AC92" s="84" t="s">
        <v>142</v>
      </c>
      <c r="AD92" s="114" t="s">
        <v>143</v>
      </c>
      <c r="AE92" s="112" t="s">
        <v>144</v>
      </c>
      <c r="AF92" s="112" t="s">
        <v>147</v>
      </c>
      <c r="AG92" s="112" t="s">
        <v>146</v>
      </c>
    </row>
    <row r="93" spans="1:33" ht="24" customHeight="1" x14ac:dyDescent="0.25">
      <c r="A93">
        <f>INDEX(Classes!$E$3:$E$15,MATCH(Judges_ScoreSheet_1!G88,Classes!$A$3:$A$15,0),1)</f>
        <v>4</v>
      </c>
      <c r="B93">
        <v>1</v>
      </c>
      <c r="C93" t="str">
        <f>A93&amp;B93</f>
        <v>41</v>
      </c>
      <c r="E93" s="95">
        <f>IFERROR(INDEX(Results!P:P,MATCH($C93,Results!$C:$C,0),1),"")</f>
        <v>85</v>
      </c>
      <c r="F93" s="101" t="str">
        <f>IFERROR(INDEX(Results!Q:Q,MATCH($C93,Results!$C:$C,0),1),"")</f>
        <v>Sarah Daniel</v>
      </c>
      <c r="G93" s="103"/>
      <c r="H93" s="97" t="str">
        <f>IFERROR(INDEX(Results!S:S,MATCH($C93,Results!$C:$C,0),1),"")</f>
        <v>Jimboomba</v>
      </c>
      <c r="I93" s="98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100"/>
      <c r="AB93" s="95"/>
      <c r="AC93" s="96"/>
      <c r="AD93" s="101"/>
      <c r="AE93" s="102"/>
      <c r="AF93" s="102"/>
      <c r="AG93" s="102" t="str">
        <f>IFERROR(IF(INDEX(Results!O:O,MATCH($C93,Results!$C:$C,0),1)=0,"",INDEX(Results!O:O,MATCH($C93,Results!$C:$C,0),1)),"")</f>
        <v>Snr</v>
      </c>
    </row>
    <row r="94" spans="1:33" ht="24" customHeight="1" x14ac:dyDescent="0.25">
      <c r="A94">
        <f>A93</f>
        <v>4</v>
      </c>
      <c r="B94">
        <f>B93+1</f>
        <v>2</v>
      </c>
      <c r="C94" t="str">
        <f t="shared" ref="C94:C111" si="9">A94&amp;B94</f>
        <v>42</v>
      </c>
      <c r="E94" s="95">
        <f>IFERROR(INDEX(Results!P:P,MATCH($C94,Results!$C:$C,0),1),"")</f>
        <v>61</v>
      </c>
      <c r="F94" s="101" t="str">
        <f>IFERROR(INDEX(Results!Q:Q,MATCH($C94,Results!$C:$C,0),1),"")</f>
        <v>Racheal Milne</v>
      </c>
      <c r="G94" s="103"/>
      <c r="H94" s="97" t="str">
        <f>IFERROR(INDEX(Results!S:S,MATCH($C94,Results!$C:$C,0),1),"")</f>
        <v>Nerang</v>
      </c>
      <c r="I94" s="103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101"/>
      <c r="AB94" s="95"/>
      <c r="AC94" s="96"/>
      <c r="AD94" s="101"/>
      <c r="AE94" s="102"/>
      <c r="AF94" s="102"/>
      <c r="AG94" s="102" t="str">
        <f>IFERROR(IF(INDEX(Results!O:O,MATCH($C94,Results!$C:$C,0),1)=0,"",INDEX(Results!O:O,MATCH($C94,Results!$C:$C,0),1)),"")</f>
        <v>Snr</v>
      </c>
    </row>
    <row r="95" spans="1:33" ht="24" customHeight="1" x14ac:dyDescent="0.25">
      <c r="A95">
        <f t="shared" ref="A95:A113" si="10">A94</f>
        <v>4</v>
      </c>
      <c r="B95">
        <f t="shared" ref="B95:B113" si="11">B94+1</f>
        <v>3</v>
      </c>
      <c r="C95" t="str">
        <f t="shared" si="9"/>
        <v>43</v>
      </c>
      <c r="E95" s="95">
        <f>IFERROR(INDEX(Results!P:P,MATCH($C95,Results!$C:$C,0),1),"")</f>
        <v>21</v>
      </c>
      <c r="F95" s="101" t="str">
        <f>IFERROR(INDEX(Results!Q:Q,MATCH($C95,Results!$C:$C,0),1),"")</f>
        <v>Cheyenne Quinn</v>
      </c>
      <c r="G95" s="103"/>
      <c r="H95" s="97" t="str">
        <f>IFERROR(INDEX(Results!S:S,MATCH($C95,Results!$C:$C,0),1),"")</f>
        <v xml:space="preserve">Redlands </v>
      </c>
      <c r="I95" s="103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101"/>
      <c r="AB95" s="95"/>
      <c r="AC95" s="96"/>
      <c r="AD95" s="101"/>
      <c r="AE95" s="102"/>
      <c r="AF95" s="102"/>
      <c r="AG95" s="102" t="str">
        <f>IFERROR(IF(INDEX(Results!O:O,MATCH($C95,Results!$C:$C,0),1)=0,"",INDEX(Results!O:O,MATCH($C95,Results!$C:$C,0),1)),"")</f>
        <v/>
      </c>
    </row>
    <row r="96" spans="1:33" ht="24" customHeight="1" x14ac:dyDescent="0.25">
      <c r="A96">
        <f t="shared" si="10"/>
        <v>4</v>
      </c>
      <c r="B96">
        <f t="shared" si="11"/>
        <v>4</v>
      </c>
      <c r="C96" t="str">
        <f t="shared" si="9"/>
        <v>44</v>
      </c>
      <c r="E96" s="95">
        <f>IFERROR(INDEX(Results!P:P,MATCH($C96,Results!$C:$C,0),1),"")</f>
        <v>88</v>
      </c>
      <c r="F96" s="101" t="str">
        <f>IFERROR(INDEX(Results!Q:Q,MATCH($C96,Results!$C:$C,0),1),"")</f>
        <v>Kirrah Paten</v>
      </c>
      <c r="G96" s="103"/>
      <c r="H96" s="97" t="str">
        <f>IFERROR(INDEX(Results!S:S,MATCH($C96,Results!$C:$C,0),1),"")</f>
        <v>Southside</v>
      </c>
      <c r="I96" s="103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101"/>
      <c r="AB96" s="95"/>
      <c r="AC96" s="96"/>
      <c r="AD96" s="101"/>
      <c r="AE96" s="102"/>
      <c r="AF96" s="102"/>
      <c r="AG96" s="102" t="str">
        <f>IFERROR(IF(INDEX(Results!O:O,MATCH($C96,Results!$C:$C,0),1)=0,"",INDEX(Results!O:O,MATCH($C96,Results!$C:$C,0),1)),"")</f>
        <v/>
      </c>
    </row>
    <row r="97" spans="1:33" ht="24" customHeight="1" x14ac:dyDescent="0.25">
      <c r="A97">
        <f t="shared" si="10"/>
        <v>4</v>
      </c>
      <c r="B97">
        <f t="shared" si="11"/>
        <v>5</v>
      </c>
      <c r="C97" t="str">
        <f t="shared" si="9"/>
        <v>45</v>
      </c>
      <c r="E97" s="95">
        <f>IFERROR(INDEX(Results!P:P,MATCH($C97,Results!$C:$C,0),1),"")</f>
        <v>90</v>
      </c>
      <c r="F97" s="101" t="str">
        <f>IFERROR(INDEX(Results!Q:Q,MATCH($C97,Results!$C:$C,0),1),"")</f>
        <v>John Broadbent</v>
      </c>
      <c r="G97" s="103"/>
      <c r="H97" s="97" t="str">
        <f>IFERROR(INDEX(Results!S:S,MATCH($C97,Results!$C:$C,0),1),"")</f>
        <v>Jimboomba</v>
      </c>
      <c r="I97" s="103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101"/>
      <c r="AB97" s="95"/>
      <c r="AC97" s="96"/>
      <c r="AD97" s="101"/>
      <c r="AE97" s="102"/>
      <c r="AF97" s="102"/>
      <c r="AG97" s="102" t="str">
        <f>IFERROR(IF(INDEX(Results!O:O,MATCH($C97,Results!$C:$C,0),1)=0,"",INDEX(Results!O:O,MATCH($C97,Results!$C:$C,0),1)),"")</f>
        <v>Snr</v>
      </c>
    </row>
    <row r="98" spans="1:33" ht="24" customHeight="1" x14ac:dyDescent="0.25">
      <c r="A98">
        <f t="shared" si="10"/>
        <v>4</v>
      </c>
      <c r="B98">
        <f t="shared" si="11"/>
        <v>6</v>
      </c>
      <c r="C98" t="str">
        <f t="shared" si="9"/>
        <v>46</v>
      </c>
      <c r="E98" s="95">
        <f>IFERROR(INDEX(Results!P:P,MATCH($C98,Results!$C:$C,0),1),"")</f>
        <v>91</v>
      </c>
      <c r="F98" s="101" t="str">
        <f>IFERROR(INDEX(Results!Q:Q,MATCH($C98,Results!$C:$C,0),1),"")</f>
        <v>Summer Broadbent</v>
      </c>
      <c r="G98" s="103"/>
      <c r="H98" s="97" t="str">
        <f>IFERROR(INDEX(Results!S:S,MATCH($C98,Results!$C:$C,0),1),"")</f>
        <v xml:space="preserve">Redlands </v>
      </c>
      <c r="I98" s="103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101"/>
      <c r="AB98" s="95"/>
      <c r="AC98" s="96"/>
      <c r="AD98" s="101"/>
      <c r="AE98" s="102"/>
      <c r="AF98" s="102"/>
      <c r="AG98" s="102" t="str">
        <f>IFERROR(IF(INDEX(Results!O:O,MATCH($C98,Results!$C:$C,0),1)=0,"",INDEX(Results!O:O,MATCH($C98,Results!$C:$C,0),1)),"")</f>
        <v/>
      </c>
    </row>
    <row r="99" spans="1:33" ht="24" customHeight="1" x14ac:dyDescent="0.25">
      <c r="A99">
        <f t="shared" si="10"/>
        <v>4</v>
      </c>
      <c r="B99">
        <f t="shared" si="11"/>
        <v>7</v>
      </c>
      <c r="C99" t="str">
        <f t="shared" si="9"/>
        <v>47</v>
      </c>
      <c r="E99" s="95">
        <f>IFERROR(INDEX(Results!P:P,MATCH($C99,Results!$C:$C,0),1),"")</f>
        <v>92</v>
      </c>
      <c r="F99" s="101" t="str">
        <f>IFERROR(INDEX(Results!Q:Q,MATCH($C99,Results!$C:$C,0),1),"")</f>
        <v>Rebecca Brown</v>
      </c>
      <c r="G99" s="103"/>
      <c r="H99" s="97" t="str">
        <f>IFERROR(INDEX(Results!S:S,MATCH($C99,Results!$C:$C,0),1),"")</f>
        <v xml:space="preserve">Northern Suburbs </v>
      </c>
      <c r="I99" s="103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101"/>
      <c r="AB99" s="95"/>
      <c r="AC99" s="96"/>
      <c r="AD99" s="101"/>
      <c r="AE99" s="102"/>
      <c r="AF99" s="102"/>
      <c r="AG99" s="102" t="str">
        <f>IFERROR(IF(INDEX(Results!O:O,MATCH($C99,Results!$C:$C,0),1)=0,"",INDEX(Results!O:O,MATCH($C99,Results!$C:$C,0),1)),"")</f>
        <v>Snr</v>
      </c>
    </row>
    <row r="100" spans="1:33" ht="24" customHeight="1" x14ac:dyDescent="0.25">
      <c r="A100">
        <f t="shared" si="10"/>
        <v>4</v>
      </c>
      <c r="B100">
        <f t="shared" si="11"/>
        <v>8</v>
      </c>
      <c r="C100" t="str">
        <f t="shared" si="9"/>
        <v>48</v>
      </c>
      <c r="E100" s="95">
        <f>IFERROR(INDEX(Results!P:P,MATCH($C100,Results!$C:$C,0),1),"")</f>
        <v>49</v>
      </c>
      <c r="F100" s="101" t="str">
        <f>IFERROR(INDEX(Results!Q:Q,MATCH($C100,Results!$C:$C,0),1),"")</f>
        <v>Declan Fleming</v>
      </c>
      <c r="G100" s="103"/>
      <c r="H100" s="97" t="str">
        <f>IFERROR(INDEX(Results!S:S,MATCH($C100,Results!$C:$C,0),1),"")</f>
        <v>Moggill</v>
      </c>
      <c r="I100" s="103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101"/>
      <c r="AB100" s="95"/>
      <c r="AC100" s="96"/>
      <c r="AD100" s="101"/>
      <c r="AE100" s="102"/>
      <c r="AF100" s="102"/>
      <c r="AG100" s="102" t="str">
        <f>IFERROR(IF(INDEX(Results!O:O,MATCH($C100,Results!$C:$C,0),1)=0,"",INDEX(Results!O:O,MATCH($C100,Results!$C:$C,0),1)),"")</f>
        <v/>
      </c>
    </row>
    <row r="101" spans="1:33" ht="24" customHeight="1" x14ac:dyDescent="0.25">
      <c r="A101">
        <f t="shared" si="10"/>
        <v>4</v>
      </c>
      <c r="B101">
        <f t="shared" si="11"/>
        <v>9</v>
      </c>
      <c r="C101" t="str">
        <f t="shared" si="9"/>
        <v>49</v>
      </c>
      <c r="E101" s="95">
        <f>IFERROR(INDEX(Results!P:P,MATCH($C101,Results!$C:$C,0),1),"")</f>
        <v>36</v>
      </c>
      <c r="F101" s="101" t="str">
        <f>IFERROR(INDEX(Results!Q:Q,MATCH($C101,Results!$C:$C,0),1),"")</f>
        <v>Charlie Vines</v>
      </c>
      <c r="G101" s="103"/>
      <c r="H101" s="97" t="str">
        <f>IFERROR(INDEX(Results!S:S,MATCH($C101,Results!$C:$C,0),1),"")</f>
        <v>Samford</v>
      </c>
      <c r="I101" s="103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101"/>
      <c r="AB101" s="95"/>
      <c r="AC101" s="96"/>
      <c r="AD101" s="101"/>
      <c r="AE101" s="102"/>
      <c r="AF101" s="102"/>
      <c r="AG101" s="102" t="str">
        <f>IFERROR(IF(INDEX(Results!O:O,MATCH($C101,Results!$C:$C,0),1)=0,"",INDEX(Results!O:O,MATCH($C101,Results!$C:$C,0),1)),"")</f>
        <v/>
      </c>
    </row>
    <row r="102" spans="1:33" ht="24" customHeight="1" x14ac:dyDescent="0.25">
      <c r="A102">
        <f t="shared" si="10"/>
        <v>4</v>
      </c>
      <c r="B102">
        <f t="shared" si="11"/>
        <v>10</v>
      </c>
      <c r="C102" t="str">
        <f t="shared" si="9"/>
        <v>410</v>
      </c>
      <c r="E102" s="95">
        <f>IFERROR(INDEX(Results!P:P,MATCH($C102,Results!$C:$C,0),1),"")</f>
        <v>33</v>
      </c>
      <c r="F102" s="101" t="str">
        <f>IFERROR(INDEX(Results!Q:Q,MATCH($C102,Results!$C:$C,0),1),"")</f>
        <v>Erin O'neill</v>
      </c>
      <c r="G102" s="103"/>
      <c r="H102" s="97" t="str">
        <f>IFERROR(INDEX(Results!S:S,MATCH($C102,Results!$C:$C,0),1),"")</f>
        <v xml:space="preserve">Redlands </v>
      </c>
      <c r="I102" s="103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101"/>
      <c r="AB102" s="95"/>
      <c r="AC102" s="96"/>
      <c r="AD102" s="101"/>
      <c r="AE102" s="102"/>
      <c r="AF102" s="102"/>
      <c r="AG102" s="102" t="str">
        <f>IFERROR(IF(INDEX(Results!O:O,MATCH($C102,Results!$C:$C,0),1)=0,"",INDEX(Results!O:O,MATCH($C102,Results!$C:$C,0),1)),"")</f>
        <v/>
      </c>
    </row>
    <row r="103" spans="1:33" ht="24" customHeight="1" x14ac:dyDescent="0.25">
      <c r="A103">
        <f t="shared" si="10"/>
        <v>4</v>
      </c>
      <c r="B103">
        <f t="shared" si="11"/>
        <v>11</v>
      </c>
      <c r="C103" t="str">
        <f t="shared" si="9"/>
        <v>411</v>
      </c>
      <c r="E103" s="95">
        <f>IFERROR(INDEX(Results!P:P,MATCH($C103,Results!$C:$C,0),1),"")</f>
        <v>5</v>
      </c>
      <c r="F103" s="101" t="str">
        <f>IFERROR(INDEX(Results!Q:Q,MATCH($C103,Results!$C:$C,0),1),"")</f>
        <v>Alexis Cross</v>
      </c>
      <c r="G103" s="103"/>
      <c r="H103" s="97" t="str">
        <f>IFERROR(INDEX(Results!S:S,MATCH($C103,Results!$C:$C,0),1),"")</f>
        <v xml:space="preserve">Darra Oxley </v>
      </c>
      <c r="I103" s="103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101"/>
      <c r="AB103" s="95"/>
      <c r="AC103" s="96"/>
      <c r="AD103" s="101"/>
      <c r="AE103" s="102"/>
      <c r="AF103" s="102"/>
      <c r="AG103" s="102" t="str">
        <f>IFERROR(IF(INDEX(Results!O:O,MATCH($C103,Results!$C:$C,0),1)=0,"",INDEX(Results!O:O,MATCH($C103,Results!$C:$C,0),1)),"")</f>
        <v/>
      </c>
    </row>
    <row r="104" spans="1:33" ht="24" customHeight="1" x14ac:dyDescent="0.25">
      <c r="A104">
        <f t="shared" si="10"/>
        <v>4</v>
      </c>
      <c r="B104">
        <f t="shared" si="11"/>
        <v>12</v>
      </c>
      <c r="C104" t="str">
        <f t="shared" si="9"/>
        <v>412</v>
      </c>
      <c r="E104" s="95">
        <f>IFERROR(INDEX(Results!P:P,MATCH($C104,Results!$C:$C,0),1),"")</f>
        <v>42</v>
      </c>
      <c r="F104" s="101" t="str">
        <f>IFERROR(INDEX(Results!Q:Q,MATCH($C104,Results!$C:$C,0),1),"")</f>
        <v>Zoe Mohrholz</v>
      </c>
      <c r="G104" s="103"/>
      <c r="H104" s="97" t="str">
        <f>IFERROR(INDEX(Results!S:S,MATCH($C104,Results!$C:$C,0),1),"")</f>
        <v>Tamborine</v>
      </c>
      <c r="I104" s="103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101"/>
      <c r="AB104" s="95"/>
      <c r="AC104" s="96"/>
      <c r="AD104" s="101"/>
      <c r="AE104" s="102"/>
      <c r="AF104" s="102"/>
      <c r="AG104" s="102" t="str">
        <f>IFERROR(IF(INDEX(Results!O:O,MATCH($C104,Results!$C:$C,0),1)=0,"",INDEX(Results!O:O,MATCH($C104,Results!$C:$C,0),1)),"")</f>
        <v/>
      </c>
    </row>
    <row r="105" spans="1:33" ht="24" customHeight="1" x14ac:dyDescent="0.25">
      <c r="A105">
        <f t="shared" si="10"/>
        <v>4</v>
      </c>
      <c r="B105">
        <f t="shared" si="11"/>
        <v>13</v>
      </c>
      <c r="C105" t="str">
        <f t="shared" si="9"/>
        <v>413</v>
      </c>
      <c r="E105" s="95">
        <f>IFERROR(INDEX(Results!P:P,MATCH($C105,Results!$C:$C,0),1),"")</f>
        <v>47</v>
      </c>
      <c r="F105" s="101" t="str">
        <f>IFERROR(INDEX(Results!Q:Q,MATCH($C105,Results!$C:$C,0),1),"")</f>
        <v>Anastacia Malisauskas</v>
      </c>
      <c r="G105" s="103"/>
      <c r="H105" s="97" t="str">
        <f>IFERROR(INDEX(Results!S:S,MATCH($C105,Results!$C:$C,0),1),"")</f>
        <v>Brookfield</v>
      </c>
      <c r="I105" s="103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101"/>
      <c r="AB105" s="95"/>
      <c r="AC105" s="96"/>
      <c r="AD105" s="101"/>
      <c r="AE105" s="102"/>
      <c r="AF105" s="102"/>
      <c r="AG105" s="102" t="str">
        <f>IFERROR(IF(INDEX(Results!O:O,MATCH($C105,Results!$C:$C,0),1)=0,"",INDEX(Results!O:O,MATCH($C105,Results!$C:$C,0),1)),"")</f>
        <v/>
      </c>
    </row>
    <row r="106" spans="1:33" ht="24" customHeight="1" x14ac:dyDescent="0.25">
      <c r="A106">
        <f t="shared" si="10"/>
        <v>4</v>
      </c>
      <c r="B106">
        <f t="shared" si="11"/>
        <v>14</v>
      </c>
      <c r="C106" t="str">
        <f t="shared" si="9"/>
        <v>414</v>
      </c>
      <c r="E106" s="95">
        <f>IFERROR(INDEX(Results!P:P,MATCH($C106,Results!$C:$C,0),1),"")</f>
        <v>48</v>
      </c>
      <c r="F106" s="101" t="str">
        <f>IFERROR(INDEX(Results!Q:Q,MATCH($C106,Results!$C:$C,0),1),"")</f>
        <v>Ellie Sandiford</v>
      </c>
      <c r="G106" s="103"/>
      <c r="H106" s="97" t="str">
        <f>IFERROR(INDEX(Results!S:S,MATCH($C106,Results!$C:$C,0),1),"")</f>
        <v xml:space="preserve">Darra Oxley </v>
      </c>
      <c r="I106" s="103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101"/>
      <c r="AB106" s="95"/>
      <c r="AC106" s="96"/>
      <c r="AD106" s="101"/>
      <c r="AE106" s="102"/>
      <c r="AF106" s="102"/>
      <c r="AG106" s="102" t="str">
        <f>IFERROR(IF(INDEX(Results!O:O,MATCH($C106,Results!$C:$C,0),1)=0,"",INDEX(Results!O:O,MATCH($C106,Results!$C:$C,0),1)),"")</f>
        <v/>
      </c>
    </row>
    <row r="107" spans="1:33" ht="24" customHeight="1" x14ac:dyDescent="0.25">
      <c r="A107">
        <f t="shared" si="10"/>
        <v>4</v>
      </c>
      <c r="B107">
        <f t="shared" si="11"/>
        <v>15</v>
      </c>
      <c r="C107" t="str">
        <f t="shared" si="9"/>
        <v>415</v>
      </c>
      <c r="E107" s="95">
        <f>IFERROR(INDEX(Results!P:P,MATCH($C107,Results!$C:$C,0),1),"")</f>
        <v>16</v>
      </c>
      <c r="F107" s="101" t="str">
        <f>IFERROR(INDEX(Results!Q:Q,MATCH($C107,Results!$C:$C,0),1),"")</f>
        <v>Alexis Bennett</v>
      </c>
      <c r="G107" s="103"/>
      <c r="H107" s="97" t="str">
        <f>IFERROR(INDEX(Results!S:S,MATCH($C107,Results!$C:$C,0),1),"")</f>
        <v>Brookfield</v>
      </c>
      <c r="I107" s="103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101"/>
      <c r="AB107" s="95"/>
      <c r="AC107" s="96"/>
      <c r="AD107" s="101"/>
      <c r="AE107" s="102"/>
      <c r="AF107" s="102"/>
      <c r="AG107" s="102" t="str">
        <f>IFERROR(IF(INDEX(Results!O:O,MATCH($C107,Results!$C:$C,0),1)=0,"",INDEX(Results!O:O,MATCH($C107,Results!$C:$C,0),1)),"")</f>
        <v/>
      </c>
    </row>
    <row r="108" spans="1:33" ht="24" customHeight="1" x14ac:dyDescent="0.25">
      <c r="A108">
        <f t="shared" si="10"/>
        <v>4</v>
      </c>
      <c r="B108">
        <f t="shared" si="11"/>
        <v>16</v>
      </c>
      <c r="C108" t="str">
        <f t="shared" si="9"/>
        <v>416</v>
      </c>
      <c r="E108" s="95">
        <f>IFERROR(INDEX(Results!P:P,MATCH($C108,Results!$C:$C,0),1),"")</f>
        <v>72</v>
      </c>
      <c r="F108" s="101" t="str">
        <f>IFERROR(INDEX(Results!Q:Q,MATCH($C108,Results!$C:$C,0),1),"")</f>
        <v>Grace Saunders</v>
      </c>
      <c r="G108" s="103"/>
      <c r="H108" s="97" t="str">
        <f>IFERROR(INDEX(Results!S:S,MATCH($C108,Results!$C:$C,0),1),"")</f>
        <v>Oxenford</v>
      </c>
      <c r="I108" s="103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101"/>
      <c r="AB108" s="95"/>
      <c r="AC108" s="96"/>
      <c r="AD108" s="101"/>
      <c r="AE108" s="102"/>
      <c r="AF108" s="102"/>
      <c r="AG108" s="102" t="str">
        <f>IFERROR(IF(INDEX(Results!O:O,MATCH($C108,Results!$C:$C,0),1)=0,"",INDEX(Results!O:O,MATCH($C108,Results!$C:$C,0),1)),"")</f>
        <v/>
      </c>
    </row>
    <row r="109" spans="1:33" ht="24" customHeight="1" x14ac:dyDescent="0.25">
      <c r="A109">
        <f t="shared" si="10"/>
        <v>4</v>
      </c>
      <c r="B109">
        <f t="shared" si="11"/>
        <v>17</v>
      </c>
      <c r="C109" t="str">
        <f t="shared" si="9"/>
        <v>417</v>
      </c>
      <c r="E109" s="95">
        <f>IFERROR(INDEX(Results!P:P,MATCH($C109,Results!$C:$C,0),1),"")</f>
        <v>79</v>
      </c>
      <c r="F109" s="101" t="str">
        <f>IFERROR(INDEX(Results!Q:Q,MATCH($C109,Results!$C:$C,0),1),"")</f>
        <v>Annie Horn</v>
      </c>
      <c r="G109" s="103"/>
      <c r="H109" s="97" t="str">
        <f>IFERROR(INDEX(Results!S:S,MATCH($C109,Results!$C:$C,0),1),"")</f>
        <v>Runcorn</v>
      </c>
      <c r="I109" s="103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101"/>
      <c r="AB109" s="95"/>
      <c r="AC109" s="96"/>
      <c r="AD109" s="101"/>
      <c r="AE109" s="102"/>
      <c r="AF109" s="102"/>
      <c r="AG109" s="102" t="str">
        <f>IFERROR(IF(INDEX(Results!O:O,MATCH($C109,Results!$C:$C,0),1)=0,"",INDEX(Results!O:O,MATCH($C109,Results!$C:$C,0),1)),"")</f>
        <v/>
      </c>
    </row>
    <row r="110" spans="1:33" ht="24" customHeight="1" x14ac:dyDescent="0.25">
      <c r="A110">
        <f t="shared" si="10"/>
        <v>4</v>
      </c>
      <c r="B110">
        <f t="shared" si="11"/>
        <v>18</v>
      </c>
      <c r="C110" t="str">
        <f t="shared" si="9"/>
        <v>418</v>
      </c>
      <c r="E110" s="95">
        <f>IFERROR(INDEX(Results!P:P,MATCH($C110,Results!$C:$C,0),1),"")</f>
        <v>55</v>
      </c>
      <c r="F110" s="101" t="str">
        <f>IFERROR(INDEX(Results!Q:Q,MATCH($C110,Results!$C:$C,0),1),"")</f>
        <v>Madison Mcdougall</v>
      </c>
      <c r="G110" s="103"/>
      <c r="H110" s="97" t="str">
        <f>IFERROR(INDEX(Results!S:S,MATCH($C110,Results!$C:$C,0),1),"")</f>
        <v>Burpengary</v>
      </c>
      <c r="I110" s="103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101"/>
      <c r="AB110" s="95"/>
      <c r="AC110" s="96"/>
      <c r="AD110" s="101"/>
      <c r="AE110" s="102"/>
      <c r="AF110" s="102"/>
      <c r="AG110" s="102" t="str">
        <f>IFERROR(IF(INDEX(Results!O:O,MATCH($C110,Results!$C:$C,0),1)=0,"",INDEX(Results!O:O,MATCH($C110,Results!$C:$C,0),1)),"")</f>
        <v/>
      </c>
    </row>
    <row r="111" spans="1:33" ht="24" customHeight="1" x14ac:dyDescent="0.25">
      <c r="A111">
        <f t="shared" si="10"/>
        <v>4</v>
      </c>
      <c r="B111">
        <f t="shared" si="11"/>
        <v>19</v>
      </c>
      <c r="C111" t="str">
        <f t="shared" si="9"/>
        <v>419</v>
      </c>
      <c r="E111" s="95">
        <f>IFERROR(INDEX(Results!P:P,MATCH($C111,Results!$C:$C,0),1),"")</f>
        <v>41</v>
      </c>
      <c r="F111" s="101" t="str">
        <f>IFERROR(INDEX(Results!Q:Q,MATCH($C111,Results!$C:$C,0),1),"")</f>
        <v>Irish Kerr</v>
      </c>
      <c r="G111" s="103"/>
      <c r="H111" s="97" t="str">
        <f>IFERROR(INDEX(Results!S:S,MATCH($C111,Results!$C:$C,0),1),"")</f>
        <v xml:space="preserve">Tallebudgera </v>
      </c>
      <c r="I111" s="103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101"/>
      <c r="AB111" s="95"/>
      <c r="AC111" s="96"/>
      <c r="AD111" s="101"/>
      <c r="AE111" s="102"/>
      <c r="AF111" s="102"/>
      <c r="AG111" s="102" t="str">
        <f>IFERROR(IF(INDEX(Results!O:O,MATCH($C111,Results!$C:$C,0),1)=0,"",INDEX(Results!O:O,MATCH($C111,Results!$C:$C,0),1)),"")</f>
        <v/>
      </c>
    </row>
    <row r="112" spans="1:33" ht="24" customHeight="1" x14ac:dyDescent="0.25">
      <c r="A112">
        <f t="shared" si="10"/>
        <v>4</v>
      </c>
      <c r="B112">
        <f t="shared" si="11"/>
        <v>20</v>
      </c>
      <c r="C112" t="str">
        <f t="shared" ref="C112:C113" si="12">A112&amp;B112</f>
        <v>420</v>
      </c>
      <c r="E112" s="95">
        <f>IFERROR(INDEX(Results!P:P,MATCH($C112,Results!$C:$C,0),1),"")</f>
        <v>67</v>
      </c>
      <c r="F112" s="101" t="str">
        <f>IFERROR(INDEX(Results!Q:Q,MATCH($C112,Results!$C:$C,0),1),"")</f>
        <v>Elyse Moulynox</v>
      </c>
      <c r="G112" s="103"/>
      <c r="H112" s="97" t="str">
        <f>IFERROR(INDEX(Results!S:S,MATCH($C112,Results!$C:$C,0),1),"")</f>
        <v>Jimboomba</v>
      </c>
      <c r="I112" s="103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101"/>
      <c r="AB112" s="95"/>
      <c r="AC112" s="96"/>
      <c r="AD112" s="101"/>
      <c r="AE112" s="102"/>
      <c r="AF112" s="102"/>
      <c r="AG112" s="102" t="str">
        <f>IFERROR(IF(INDEX(Results!O:O,MATCH($C112,Results!$C:$C,0),1)=0,"",INDEX(Results!O:O,MATCH($C112,Results!$C:$C,0),1)),"")</f>
        <v/>
      </c>
    </row>
    <row r="113" spans="1:33" ht="24" customHeight="1" x14ac:dyDescent="0.25">
      <c r="A113">
        <f t="shared" si="10"/>
        <v>4</v>
      </c>
      <c r="B113">
        <f t="shared" si="11"/>
        <v>21</v>
      </c>
      <c r="C113" t="str">
        <f t="shared" si="12"/>
        <v>421</v>
      </c>
      <c r="E113" s="95" t="str">
        <f>IFERROR(INDEX(Results!P:P,MATCH($C113,Results!$C:$C,0),1),"")</f>
        <v/>
      </c>
      <c r="F113" s="101" t="str">
        <f>IFERROR(INDEX(Results!Q:Q,MATCH($C113,Results!$C:$C,0),1),"")</f>
        <v/>
      </c>
      <c r="G113" s="103"/>
      <c r="H113" s="97" t="str">
        <f>IFERROR(INDEX(Results!S:S,MATCH($C113,Results!$C:$C,0),1),"")</f>
        <v/>
      </c>
      <c r="I113" s="103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101"/>
      <c r="AB113" s="95"/>
      <c r="AC113" s="96"/>
      <c r="AD113" s="101"/>
      <c r="AE113" s="102"/>
      <c r="AF113" s="102"/>
      <c r="AG113" s="102" t="str">
        <f>IFERROR(IF(INDEX(Results!O:O,MATCH($C113,Results!$C:$C,0),1)=0,"",INDEX(Results!O:O,MATCH($C113,Results!$C:$C,0),1)),"")</f>
        <v/>
      </c>
    </row>
    <row r="115" spans="1:33" ht="18.75" x14ac:dyDescent="0.3">
      <c r="E115" s="92" t="s">
        <v>133</v>
      </c>
    </row>
    <row r="116" spans="1:33" ht="4.5" customHeight="1" x14ac:dyDescent="0.25"/>
    <row r="117" spans="1:33" ht="25.5" customHeight="1" x14ac:dyDescent="0.25">
      <c r="E117" s="80" t="s">
        <v>134</v>
      </c>
      <c r="G117" s="82" t="str">
        <f>Classes!$A$7</f>
        <v>Class 5 Official 13 - 26 yrs 80cm</v>
      </c>
      <c r="H117" s="81"/>
      <c r="I117" s="82"/>
      <c r="J117" s="82"/>
      <c r="K117" s="82"/>
      <c r="L117" s="82"/>
      <c r="M117" s="82"/>
      <c r="N117" s="80"/>
      <c r="O117" s="80"/>
      <c r="P117" s="80"/>
      <c r="Q117" s="80" t="s">
        <v>135</v>
      </c>
      <c r="R117" s="80"/>
      <c r="S117" s="82" t="str">
        <f>Classes!$J$5</f>
        <v>Two Phase</v>
      </c>
      <c r="T117" s="82"/>
      <c r="U117" s="82"/>
      <c r="V117" s="82"/>
      <c r="W117" s="82"/>
      <c r="X117" s="82"/>
      <c r="Y117" s="82"/>
      <c r="Z117" s="82"/>
      <c r="AA117" s="80"/>
      <c r="AB117" s="80"/>
      <c r="AC117" s="80" t="s">
        <v>137</v>
      </c>
      <c r="AD117" s="80"/>
      <c r="AE117" s="81"/>
      <c r="AF117" s="81"/>
      <c r="AG117" s="81"/>
    </row>
    <row r="118" spans="1:33" ht="25.5" customHeight="1" x14ac:dyDescent="0.25">
      <c r="E118" s="80" t="s">
        <v>145</v>
      </c>
      <c r="G118" s="82"/>
      <c r="H118" s="82"/>
      <c r="I118" s="82"/>
      <c r="J118" s="82"/>
      <c r="K118" s="82"/>
      <c r="L118" s="82"/>
      <c r="M118" s="82"/>
      <c r="N118" s="80"/>
      <c r="O118" s="80"/>
      <c r="P118" s="80"/>
      <c r="Q118" s="80" t="s">
        <v>136</v>
      </c>
      <c r="R118" s="80"/>
      <c r="S118" s="82" t="str">
        <f>Classes!$A$1</f>
        <v>Runcorn</v>
      </c>
      <c r="T118" s="82"/>
      <c r="U118" s="82"/>
      <c r="V118" s="82"/>
      <c r="W118" s="82"/>
      <c r="X118" s="82"/>
      <c r="Y118" s="82"/>
      <c r="Z118" s="82"/>
      <c r="AA118" s="80"/>
      <c r="AB118" s="80"/>
      <c r="AC118" s="80"/>
      <c r="AD118" s="80"/>
    </row>
    <row r="119" spans="1:33" ht="15.75" thickBot="1" x14ac:dyDescent="0.3"/>
    <row r="120" spans="1:33" ht="15.75" thickBot="1" x14ac:dyDescent="0.3">
      <c r="I120" s="86" t="s">
        <v>140</v>
      </c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8"/>
    </row>
    <row r="121" spans="1:33" ht="47.25" customHeight="1" thickBot="1" x14ac:dyDescent="0.3">
      <c r="E121" s="83" t="s">
        <v>138</v>
      </c>
      <c r="F121" s="110" t="s">
        <v>139</v>
      </c>
      <c r="G121" s="111"/>
      <c r="H121" s="85" t="s">
        <v>8</v>
      </c>
      <c r="I121" s="89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1"/>
      <c r="AB121" s="113" t="s">
        <v>141</v>
      </c>
      <c r="AC121" s="84" t="s">
        <v>142</v>
      </c>
      <c r="AD121" s="114" t="s">
        <v>143</v>
      </c>
      <c r="AE121" s="112" t="s">
        <v>144</v>
      </c>
      <c r="AF121" s="112" t="s">
        <v>147</v>
      </c>
      <c r="AG121" s="112" t="s">
        <v>146</v>
      </c>
    </row>
    <row r="122" spans="1:33" ht="24" customHeight="1" x14ac:dyDescent="0.25">
      <c r="A122">
        <f>INDEX(Classes!$E$3:$E$15,MATCH(Judges_ScoreSheet_1!G117,Classes!$A$3:$A$15,0),1)</f>
        <v>5</v>
      </c>
      <c r="B122">
        <v>1</v>
      </c>
      <c r="C122" t="str">
        <f>A122&amp;B122</f>
        <v>51</v>
      </c>
      <c r="E122" s="95">
        <f>IFERROR(INDEX(Results!P:P,MATCH($C122,Results!$C:$C,0),1),"")</f>
        <v>54</v>
      </c>
      <c r="F122" s="101" t="str">
        <f>IFERROR(INDEX(Results!Q:Q,MATCH($C122,Results!$C:$C,0),1),"")</f>
        <v>Elesi Gallagher</v>
      </c>
      <c r="G122" s="103"/>
      <c r="H122" s="97" t="str">
        <f>IFERROR(INDEX(Results!S:S,MATCH($C122,Results!$C:$C,0),1),"")</f>
        <v>Moggill</v>
      </c>
      <c r="I122" s="98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100"/>
      <c r="AB122" s="95"/>
      <c r="AC122" s="96"/>
      <c r="AD122" s="101"/>
      <c r="AE122" s="102"/>
      <c r="AF122" s="102"/>
      <c r="AG122" s="102" t="str">
        <f>IFERROR(IF(INDEX(Results!O:O,MATCH($C122,Results!$C:$C,0),1)=0,"",INDEX(Results!O:O,MATCH($C122,Results!$C:$C,0),1)),"")</f>
        <v/>
      </c>
    </row>
    <row r="123" spans="1:33" ht="24" customHeight="1" x14ac:dyDescent="0.25">
      <c r="A123">
        <f>A122</f>
        <v>5</v>
      </c>
      <c r="B123">
        <f>B122+1</f>
        <v>2</v>
      </c>
      <c r="C123" t="str">
        <f t="shared" ref="C123:C141" si="13">A123&amp;B123</f>
        <v>52</v>
      </c>
      <c r="E123" s="95">
        <f>IFERROR(INDEX(Results!P:P,MATCH($C123,Results!$C:$C,0),1),"")</f>
        <v>51</v>
      </c>
      <c r="F123" s="101" t="str">
        <f>IFERROR(INDEX(Results!Q:Q,MATCH($C123,Results!$C:$C,0),1),"")</f>
        <v>Eleanor Gray</v>
      </c>
      <c r="G123" s="103"/>
      <c r="H123" s="97" t="str">
        <f>IFERROR(INDEX(Results!S:S,MATCH($C123,Results!$C:$C,0),1),"")</f>
        <v xml:space="preserve">Redlands </v>
      </c>
      <c r="I123" s="103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101"/>
      <c r="AB123" s="95"/>
      <c r="AC123" s="96"/>
      <c r="AD123" s="101"/>
      <c r="AE123" s="102"/>
      <c r="AF123" s="102"/>
      <c r="AG123" s="102" t="str">
        <f>IFERROR(IF(INDEX(Results!O:O,MATCH($C123,Results!$C:$C,0),1)=0,"",INDEX(Results!O:O,MATCH($C123,Results!$C:$C,0),1)),"")</f>
        <v/>
      </c>
    </row>
    <row r="124" spans="1:33" ht="24" customHeight="1" x14ac:dyDescent="0.25">
      <c r="A124">
        <f t="shared" ref="A124:A141" si="14">A123</f>
        <v>5</v>
      </c>
      <c r="B124">
        <f t="shared" ref="B124:B141" si="15">B123+1</f>
        <v>3</v>
      </c>
      <c r="C124" t="str">
        <f t="shared" si="13"/>
        <v>53</v>
      </c>
      <c r="E124" s="95">
        <f>IFERROR(INDEX(Results!P:P,MATCH($C124,Results!$C:$C,0),1),"")</f>
        <v>71</v>
      </c>
      <c r="F124" s="101" t="str">
        <f>IFERROR(INDEX(Results!Q:Q,MATCH($C124,Results!$C:$C,0),1),"")</f>
        <v>Lilliarna Coburn</v>
      </c>
      <c r="G124" s="103"/>
      <c r="H124" s="97" t="str">
        <f>IFERROR(INDEX(Results!S:S,MATCH($C124,Results!$C:$C,0),1),"")</f>
        <v xml:space="preserve">Darra Oxley </v>
      </c>
      <c r="I124" s="103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101"/>
      <c r="AB124" s="95"/>
      <c r="AC124" s="96"/>
      <c r="AD124" s="101"/>
      <c r="AE124" s="102"/>
      <c r="AF124" s="102"/>
      <c r="AG124" s="102" t="str">
        <f>IFERROR(IF(INDEX(Results!O:O,MATCH($C124,Results!$C:$C,0),1)=0,"",INDEX(Results!O:O,MATCH($C124,Results!$C:$C,0),1)),"")</f>
        <v/>
      </c>
    </row>
    <row r="125" spans="1:33" ht="24" customHeight="1" x14ac:dyDescent="0.25">
      <c r="A125">
        <f t="shared" si="14"/>
        <v>5</v>
      </c>
      <c r="B125">
        <f t="shared" si="15"/>
        <v>4</v>
      </c>
      <c r="C125" t="str">
        <f t="shared" si="13"/>
        <v>54</v>
      </c>
      <c r="E125" s="173">
        <f>IFERROR(INDEX(Results!P:P,MATCH($C125,Results!$C:$C,0),1),"")</f>
        <v>37</v>
      </c>
      <c r="F125" s="174" t="str">
        <f>IFERROR(INDEX(Results!Q:Q,MATCH($C125,Results!$C:$C,0),1),"")</f>
        <v>John Broadbent</v>
      </c>
      <c r="G125" s="175"/>
      <c r="H125" s="176" t="str">
        <f>IFERROR(INDEX(Results!S:S,MATCH($C125,Results!$C:$C,0),1),"")</f>
        <v>Jimboomba</v>
      </c>
      <c r="I125" s="103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101"/>
      <c r="AB125" s="95"/>
      <c r="AC125" s="96"/>
      <c r="AD125" s="101"/>
      <c r="AE125" s="102"/>
      <c r="AF125" s="102"/>
      <c r="AG125" s="102" t="str">
        <f>IFERROR(IF(INDEX(Results!O:O,MATCH($C125,Results!$C:$C,0),1)=0,"",INDEX(Results!O:O,MATCH($C125,Results!$C:$C,0),1)),"")</f>
        <v>Snr</v>
      </c>
    </row>
    <row r="126" spans="1:33" ht="24" customHeight="1" x14ac:dyDescent="0.25">
      <c r="A126">
        <f t="shared" si="14"/>
        <v>5</v>
      </c>
      <c r="B126">
        <f t="shared" si="15"/>
        <v>5</v>
      </c>
      <c r="C126" t="str">
        <f t="shared" si="13"/>
        <v>55</v>
      </c>
      <c r="E126" s="95">
        <f>IFERROR(INDEX(Results!P:P,MATCH($C126,Results!$C:$C,0),1),"")</f>
        <v>89</v>
      </c>
      <c r="F126" s="101" t="str">
        <f>IFERROR(INDEX(Results!Q:Q,MATCH($C126,Results!$C:$C,0),1),"")</f>
        <v>Hayden Taylor</v>
      </c>
      <c r="G126" s="103"/>
      <c r="H126" s="97" t="str">
        <f>IFERROR(INDEX(Results!S:S,MATCH($C126,Results!$C:$C,0),1),"")</f>
        <v>Runcorn</v>
      </c>
      <c r="I126" s="103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101"/>
      <c r="AB126" s="95"/>
      <c r="AC126" s="96"/>
      <c r="AD126" s="101"/>
      <c r="AE126" s="102"/>
      <c r="AF126" s="102"/>
      <c r="AG126" s="102" t="str">
        <f>IFERROR(IF(INDEX(Results!O:O,MATCH($C126,Results!$C:$C,0),1)=0,"",INDEX(Results!O:O,MATCH($C126,Results!$C:$C,0),1)),"")</f>
        <v/>
      </c>
    </row>
    <row r="127" spans="1:33" ht="24" customHeight="1" x14ac:dyDescent="0.25">
      <c r="A127">
        <f t="shared" si="14"/>
        <v>5</v>
      </c>
      <c r="B127">
        <f t="shared" si="15"/>
        <v>6</v>
      </c>
      <c r="C127" t="str">
        <f t="shared" si="13"/>
        <v>56</v>
      </c>
      <c r="E127" s="95">
        <f>IFERROR(INDEX(Results!P:P,MATCH($C127,Results!$C:$C,0),1),"")</f>
        <v>24</v>
      </c>
      <c r="F127" s="101" t="str">
        <f>IFERROR(INDEX(Results!Q:Q,MATCH($C127,Results!$C:$C,0),1),"")</f>
        <v>Lilly Polden</v>
      </c>
      <c r="G127" s="103"/>
      <c r="H127" s="97">
        <f>IFERROR(INDEX(Results!S:S,MATCH($C127,Results!$C:$C,0),1),"")</f>
        <v>0</v>
      </c>
      <c r="I127" s="103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101"/>
      <c r="AB127" s="95"/>
      <c r="AC127" s="96"/>
      <c r="AD127" s="101"/>
      <c r="AE127" s="102"/>
      <c r="AF127" s="102"/>
      <c r="AG127" s="102" t="str">
        <f>IFERROR(IF(INDEX(Results!O:O,MATCH($C127,Results!$C:$C,0),1)=0,"",INDEX(Results!O:O,MATCH($C127,Results!$C:$C,0),1)),"")</f>
        <v/>
      </c>
    </row>
    <row r="128" spans="1:33" ht="24" customHeight="1" x14ac:dyDescent="0.25">
      <c r="A128">
        <f t="shared" si="14"/>
        <v>5</v>
      </c>
      <c r="B128">
        <f t="shared" si="15"/>
        <v>7</v>
      </c>
      <c r="C128" t="str">
        <f t="shared" si="13"/>
        <v>57</v>
      </c>
      <c r="E128" s="95">
        <f>IFERROR(INDEX(Results!P:P,MATCH($C128,Results!$C:$C,0),1),"")</f>
        <v>73</v>
      </c>
      <c r="F128" s="101" t="str">
        <f>IFERROR(INDEX(Results!Q:Q,MATCH($C128,Results!$C:$C,0),1),"")</f>
        <v>Tahni Jordan</v>
      </c>
      <c r="G128" s="103"/>
      <c r="H128" s="97" t="str">
        <f>IFERROR(INDEX(Results!S:S,MATCH($C128,Results!$C:$C,0),1),"")</f>
        <v xml:space="preserve">Greenbank </v>
      </c>
      <c r="I128" s="103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101"/>
      <c r="AB128" s="95"/>
      <c r="AC128" s="96"/>
      <c r="AD128" s="101"/>
      <c r="AE128" s="102"/>
      <c r="AF128" s="102"/>
      <c r="AG128" s="102" t="str">
        <f>IFERROR(IF(INDEX(Results!O:O,MATCH($C128,Results!$C:$C,0),1)=0,"",INDEX(Results!O:O,MATCH($C128,Results!$C:$C,0),1)),"")</f>
        <v/>
      </c>
    </row>
    <row r="129" spans="1:33" ht="24" customHeight="1" x14ac:dyDescent="0.25">
      <c r="A129">
        <f t="shared" si="14"/>
        <v>5</v>
      </c>
      <c r="B129">
        <f t="shared" si="15"/>
        <v>8</v>
      </c>
      <c r="C129" t="str">
        <f t="shared" si="13"/>
        <v>58</v>
      </c>
      <c r="E129" s="95">
        <f>IFERROR(INDEX(Results!P:P,MATCH($C129,Results!$C:$C,0),1),"")</f>
        <v>30</v>
      </c>
      <c r="F129" s="101" t="str">
        <f>IFERROR(INDEX(Results!Q:Q,MATCH($C129,Results!$C:$C,0),1),"")</f>
        <v>Eloise Krieger</v>
      </c>
      <c r="G129" s="103"/>
      <c r="H129" s="97" t="str">
        <f>IFERROR(INDEX(Results!S:S,MATCH($C129,Results!$C:$C,0),1),"")</f>
        <v xml:space="preserve">Redlands </v>
      </c>
      <c r="I129" s="103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101"/>
      <c r="AB129" s="95"/>
      <c r="AC129" s="96"/>
      <c r="AD129" s="101"/>
      <c r="AE129" s="102"/>
      <c r="AF129" s="102"/>
      <c r="AG129" s="102" t="str">
        <f>IFERROR(IF(INDEX(Results!O:O,MATCH($C129,Results!$C:$C,0),1)=0,"",INDEX(Results!O:O,MATCH($C129,Results!$C:$C,0),1)),"")</f>
        <v/>
      </c>
    </row>
    <row r="130" spans="1:33" ht="24" customHeight="1" x14ac:dyDescent="0.25">
      <c r="A130">
        <f t="shared" si="14"/>
        <v>5</v>
      </c>
      <c r="B130">
        <f t="shared" si="15"/>
        <v>9</v>
      </c>
      <c r="C130" t="str">
        <f t="shared" si="13"/>
        <v>59</v>
      </c>
      <c r="E130" s="95">
        <f>IFERROR(INDEX(Results!P:P,MATCH($C130,Results!$C:$C,0),1),"")</f>
        <v>65</v>
      </c>
      <c r="F130" s="101" t="str">
        <f>IFERROR(INDEX(Results!Q:Q,MATCH($C130,Results!$C:$C,0),1),"")</f>
        <v>Georgie Drane</v>
      </c>
      <c r="G130" s="103"/>
      <c r="H130" s="97" t="str">
        <f>IFERROR(INDEX(Results!S:S,MATCH($C130,Results!$C:$C,0),1),"")</f>
        <v>Moggill</v>
      </c>
      <c r="I130" s="103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101"/>
      <c r="AB130" s="95"/>
      <c r="AC130" s="96"/>
      <c r="AD130" s="101"/>
      <c r="AE130" s="102"/>
      <c r="AF130" s="102"/>
      <c r="AG130" s="102" t="str">
        <f>IFERROR(IF(INDEX(Results!O:O,MATCH($C130,Results!$C:$C,0),1)=0,"",INDEX(Results!O:O,MATCH($C130,Results!$C:$C,0),1)),"")</f>
        <v/>
      </c>
    </row>
    <row r="131" spans="1:33" ht="24" customHeight="1" x14ac:dyDescent="0.25">
      <c r="A131">
        <f t="shared" si="14"/>
        <v>5</v>
      </c>
      <c r="B131">
        <f t="shared" si="15"/>
        <v>10</v>
      </c>
      <c r="C131" t="str">
        <f t="shared" si="13"/>
        <v>510</v>
      </c>
      <c r="E131" s="95">
        <f>IFERROR(INDEX(Results!P:P,MATCH($C131,Results!$C:$C,0),1),"")</f>
        <v>39</v>
      </c>
      <c r="F131" s="101" t="str">
        <f>IFERROR(INDEX(Results!Q:Q,MATCH($C131,Results!$C:$C,0),1),"")</f>
        <v>Charlotte Rodgers</v>
      </c>
      <c r="G131" s="103"/>
      <c r="H131" s="97" t="str">
        <f>IFERROR(INDEX(Results!S:S,MATCH($C131,Results!$C:$C,0),1),"")</f>
        <v>Karana Downs</v>
      </c>
      <c r="I131" s="103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101"/>
      <c r="AB131" s="95"/>
      <c r="AC131" s="96"/>
      <c r="AD131" s="101"/>
      <c r="AE131" s="102"/>
      <c r="AF131" s="102"/>
      <c r="AG131" s="102" t="str">
        <f>IFERROR(IF(INDEX(Results!O:O,MATCH($C131,Results!$C:$C,0),1)=0,"",INDEX(Results!O:O,MATCH($C131,Results!$C:$C,0),1)),"")</f>
        <v/>
      </c>
    </row>
    <row r="132" spans="1:33" ht="24" customHeight="1" x14ac:dyDescent="0.25">
      <c r="A132">
        <f t="shared" si="14"/>
        <v>5</v>
      </c>
      <c r="B132">
        <f t="shared" si="15"/>
        <v>11</v>
      </c>
      <c r="C132" t="str">
        <f t="shared" si="13"/>
        <v>511</v>
      </c>
      <c r="E132" s="95">
        <f>IFERROR(INDEX(Results!P:P,MATCH($C132,Results!$C:$C,0),1),"")</f>
        <v>80</v>
      </c>
      <c r="F132" s="101" t="str">
        <f>IFERROR(INDEX(Results!Q:Q,MATCH($C132,Results!$C:$C,0),1),"")</f>
        <v>Maddison Giess</v>
      </c>
      <c r="G132" s="103"/>
      <c r="H132" s="97" t="str">
        <f>IFERROR(INDEX(Results!S:S,MATCH($C132,Results!$C:$C,0),1),"")</f>
        <v>Karana Downs</v>
      </c>
      <c r="I132" s="103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101"/>
      <c r="AB132" s="95"/>
      <c r="AC132" s="96"/>
      <c r="AD132" s="101"/>
      <c r="AE132" s="102"/>
      <c r="AF132" s="102"/>
      <c r="AG132" s="102" t="str">
        <f>IFERROR(IF(INDEX(Results!O:O,MATCH($C132,Results!$C:$C,0),1)=0,"",INDEX(Results!O:O,MATCH($C132,Results!$C:$C,0),1)),"")</f>
        <v/>
      </c>
    </row>
    <row r="133" spans="1:33" ht="24" customHeight="1" x14ac:dyDescent="0.25">
      <c r="A133">
        <f t="shared" si="14"/>
        <v>5</v>
      </c>
      <c r="B133">
        <f t="shared" si="15"/>
        <v>12</v>
      </c>
      <c r="C133" t="str">
        <f t="shared" si="13"/>
        <v>512</v>
      </c>
      <c r="E133" s="95">
        <f>IFERROR(INDEX(Results!P:P,MATCH($C133,Results!$C:$C,0),1),"")</f>
        <v>81</v>
      </c>
      <c r="F133" s="101" t="str">
        <f>IFERROR(INDEX(Results!Q:Q,MATCH($C133,Results!$C:$C,0),1),"")</f>
        <v>Dakota Giess</v>
      </c>
      <c r="G133" s="103"/>
      <c r="H133" s="97" t="str">
        <f>IFERROR(INDEX(Results!S:S,MATCH($C133,Results!$C:$C,0),1),"")</f>
        <v>Karana Downs</v>
      </c>
      <c r="I133" s="103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101"/>
      <c r="AB133" s="95"/>
      <c r="AC133" s="96"/>
      <c r="AD133" s="101"/>
      <c r="AE133" s="102"/>
      <c r="AF133" s="102"/>
      <c r="AG133" s="102" t="str">
        <f>IFERROR(IF(INDEX(Results!O:O,MATCH($C133,Results!$C:$C,0),1)=0,"",INDEX(Results!O:O,MATCH($C133,Results!$C:$C,0),1)),"")</f>
        <v/>
      </c>
    </row>
    <row r="134" spans="1:33" ht="24" customHeight="1" x14ac:dyDescent="0.25">
      <c r="A134">
        <f t="shared" si="14"/>
        <v>5</v>
      </c>
      <c r="B134">
        <f t="shared" si="15"/>
        <v>13</v>
      </c>
      <c r="C134" t="str">
        <f t="shared" si="13"/>
        <v>513</v>
      </c>
      <c r="E134" s="95">
        <f>IFERROR(INDEX(Results!P:P,MATCH($C134,Results!$C:$C,0),1),"")</f>
        <v>86</v>
      </c>
      <c r="F134" s="101" t="str">
        <f>IFERROR(INDEX(Results!Q:Q,MATCH($C134,Results!$C:$C,0),1),"")</f>
        <v>Sophie Greiner</v>
      </c>
      <c r="G134" s="103"/>
      <c r="H134" s="97" t="str">
        <f>IFERROR(INDEX(Results!S:S,MATCH($C134,Results!$C:$C,0),1),"")</f>
        <v xml:space="preserve">Tallebudgera </v>
      </c>
      <c r="I134" s="103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101"/>
      <c r="AB134" s="95"/>
      <c r="AC134" s="96"/>
      <c r="AD134" s="101"/>
      <c r="AE134" s="102"/>
      <c r="AF134" s="102"/>
      <c r="AG134" s="102" t="str">
        <f>IFERROR(IF(INDEX(Results!O:O,MATCH($C134,Results!$C:$C,0),1)=0,"",INDEX(Results!O:O,MATCH($C134,Results!$C:$C,0),1)),"")</f>
        <v/>
      </c>
    </row>
    <row r="135" spans="1:33" ht="24" customHeight="1" x14ac:dyDescent="0.25">
      <c r="A135">
        <f t="shared" si="14"/>
        <v>5</v>
      </c>
      <c r="B135">
        <f t="shared" si="15"/>
        <v>14</v>
      </c>
      <c r="C135" t="str">
        <f t="shared" si="13"/>
        <v>514</v>
      </c>
      <c r="E135" s="95">
        <f>IFERROR(INDEX(Results!P:P,MATCH($C135,Results!$C:$C,0),1),"")</f>
        <v>46</v>
      </c>
      <c r="F135" s="101" t="str">
        <f>IFERROR(INDEX(Results!Q:Q,MATCH($C135,Results!$C:$C,0),1),"")</f>
        <v>Liana Murphy</v>
      </c>
      <c r="G135" s="103"/>
      <c r="H135" s="97" t="str">
        <f>IFERROR(INDEX(Results!S:S,MATCH($C135,Results!$C:$C,0),1),"")</f>
        <v>maroochy</v>
      </c>
      <c r="I135" s="103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101"/>
      <c r="AB135" s="95"/>
      <c r="AC135" s="96"/>
      <c r="AD135" s="101"/>
      <c r="AE135" s="102"/>
      <c r="AF135" s="102"/>
      <c r="AG135" s="102" t="str">
        <f>IFERROR(IF(INDEX(Results!O:O,MATCH($C135,Results!$C:$C,0),1)=0,"",INDEX(Results!O:O,MATCH($C135,Results!$C:$C,0),1)),"")</f>
        <v/>
      </c>
    </row>
    <row r="136" spans="1:33" ht="24" customHeight="1" x14ac:dyDescent="0.25">
      <c r="A136">
        <f t="shared" si="14"/>
        <v>5</v>
      </c>
      <c r="B136">
        <f t="shared" si="15"/>
        <v>15</v>
      </c>
      <c r="C136" t="str">
        <f t="shared" si="13"/>
        <v>515</v>
      </c>
      <c r="E136" s="95">
        <f>IFERROR(INDEX(Results!P:P,MATCH($C136,Results!$C:$C,0),1),"")</f>
        <v>32</v>
      </c>
      <c r="F136" s="101" t="str">
        <f>IFERROR(INDEX(Results!Q:Q,MATCH($C136,Results!$C:$C,0),1),"")</f>
        <v>Emily Dent</v>
      </c>
      <c r="G136" s="103"/>
      <c r="H136" s="97" t="str">
        <f>IFERROR(INDEX(Results!S:S,MATCH($C136,Results!$C:$C,0),1),"")</f>
        <v>Moggill</v>
      </c>
      <c r="I136" s="103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101"/>
      <c r="AB136" s="95"/>
      <c r="AC136" s="96"/>
      <c r="AD136" s="101"/>
      <c r="AE136" s="102"/>
      <c r="AF136" s="102"/>
      <c r="AG136" s="102" t="str">
        <f>IFERROR(IF(INDEX(Results!O:O,MATCH($C136,Results!$C:$C,0),1)=0,"",INDEX(Results!O:O,MATCH($C136,Results!$C:$C,0),1)),"")</f>
        <v/>
      </c>
    </row>
    <row r="137" spans="1:33" ht="24" customHeight="1" x14ac:dyDescent="0.25">
      <c r="A137">
        <f t="shared" si="14"/>
        <v>5</v>
      </c>
      <c r="B137">
        <f t="shared" si="15"/>
        <v>16</v>
      </c>
      <c r="C137" t="str">
        <f t="shared" si="13"/>
        <v>516</v>
      </c>
      <c r="E137" s="95">
        <f>IFERROR(INDEX(Results!P:P,MATCH($C137,Results!$C:$C,0),1),"")</f>
        <v>77</v>
      </c>
      <c r="F137" s="101" t="str">
        <f>IFERROR(INDEX(Results!Q:Q,MATCH($C137,Results!$C:$C,0),1),"")</f>
        <v>Madison Heath</v>
      </c>
      <c r="G137" s="103"/>
      <c r="H137" s="97" t="str">
        <f>IFERROR(INDEX(Results!S:S,MATCH($C137,Results!$C:$C,0),1),"")</f>
        <v>Maroochy</v>
      </c>
      <c r="I137" s="103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101"/>
      <c r="AB137" s="95"/>
      <c r="AC137" s="96"/>
      <c r="AD137" s="101"/>
      <c r="AE137" s="102"/>
      <c r="AF137" s="102"/>
      <c r="AG137" s="102" t="str">
        <f>IFERROR(IF(INDEX(Results!O:O,MATCH($C137,Results!$C:$C,0),1)=0,"",INDEX(Results!O:O,MATCH($C137,Results!$C:$C,0),1)),"")</f>
        <v/>
      </c>
    </row>
    <row r="138" spans="1:33" ht="24" customHeight="1" x14ac:dyDescent="0.25">
      <c r="A138">
        <f t="shared" si="14"/>
        <v>5</v>
      </c>
      <c r="B138">
        <f t="shared" si="15"/>
        <v>17</v>
      </c>
      <c r="C138" t="str">
        <f t="shared" si="13"/>
        <v>517</v>
      </c>
      <c r="E138" s="95">
        <f>IFERROR(INDEX(Results!P:P,MATCH($C138,Results!$C:$C,0),1),"")</f>
        <v>13</v>
      </c>
      <c r="F138" s="101" t="str">
        <f>IFERROR(INDEX(Results!Q:Q,MATCH($C138,Results!$C:$C,0),1),"")</f>
        <v>Fleur Pearson</v>
      </c>
      <c r="G138" s="103"/>
      <c r="H138" s="97" t="str">
        <f>IFERROR(INDEX(Results!S:S,MATCH($C138,Results!$C:$C,0),1),"")</f>
        <v xml:space="preserve">Northern Suburbs </v>
      </c>
      <c r="I138" s="103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101"/>
      <c r="AB138" s="95"/>
      <c r="AC138" s="96"/>
      <c r="AD138" s="101"/>
      <c r="AE138" s="102"/>
      <c r="AF138" s="102"/>
      <c r="AG138" s="102" t="str">
        <f>IFERROR(IF(INDEX(Results!O:O,MATCH($C138,Results!$C:$C,0),1)=0,"",INDEX(Results!O:O,MATCH($C138,Results!$C:$C,0),1)),"")</f>
        <v/>
      </c>
    </row>
    <row r="139" spans="1:33" ht="24" customHeight="1" x14ac:dyDescent="0.25">
      <c r="A139">
        <f t="shared" si="14"/>
        <v>5</v>
      </c>
      <c r="B139">
        <f t="shared" si="15"/>
        <v>18</v>
      </c>
      <c r="C139" t="str">
        <f t="shared" si="13"/>
        <v>518</v>
      </c>
      <c r="E139" s="95">
        <f>IFERROR(INDEX(Results!P:P,MATCH($C139,Results!$C:$C,0),1),"")</f>
        <v>66</v>
      </c>
      <c r="F139" s="101" t="str">
        <f>IFERROR(INDEX(Results!Q:Q,MATCH($C139,Results!$C:$C,0),1),"")</f>
        <v>Cassidy Bowman</v>
      </c>
      <c r="G139" s="103"/>
      <c r="H139" s="97" t="str">
        <f>IFERROR(INDEX(Results!S:S,MATCH($C139,Results!$C:$C,0),1),"")</f>
        <v xml:space="preserve">Redlands </v>
      </c>
      <c r="I139" s="103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101"/>
      <c r="AB139" s="95"/>
      <c r="AC139" s="96"/>
      <c r="AD139" s="101"/>
      <c r="AE139" s="102"/>
      <c r="AF139" s="102"/>
      <c r="AG139" s="102" t="str">
        <f>IFERROR(IF(INDEX(Results!O:O,MATCH($C139,Results!$C:$C,0),1)=0,"",INDEX(Results!O:O,MATCH($C139,Results!$C:$C,0),1)),"")</f>
        <v/>
      </c>
    </row>
    <row r="140" spans="1:33" ht="24" customHeight="1" x14ac:dyDescent="0.25">
      <c r="A140">
        <f t="shared" si="14"/>
        <v>5</v>
      </c>
      <c r="B140">
        <f t="shared" si="15"/>
        <v>19</v>
      </c>
      <c r="C140" t="str">
        <f t="shared" si="13"/>
        <v>519</v>
      </c>
      <c r="E140" s="95" t="str">
        <f>IFERROR(INDEX(Results!P:P,MATCH($C140,Results!$C:$C,0),1),"")</f>
        <v/>
      </c>
      <c r="F140" s="101" t="str">
        <f>IFERROR(INDEX(Results!Q:Q,MATCH($C140,Results!$C:$C,0),1),"")</f>
        <v/>
      </c>
      <c r="G140" s="103"/>
      <c r="H140" s="97" t="str">
        <f>IFERROR(INDEX(Results!S:S,MATCH($C140,Results!$C:$C,0),1),"")</f>
        <v/>
      </c>
      <c r="I140" s="103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101"/>
      <c r="AB140" s="95"/>
      <c r="AC140" s="96"/>
      <c r="AD140" s="101"/>
      <c r="AE140" s="102"/>
      <c r="AF140" s="102"/>
      <c r="AG140" s="102" t="str">
        <f>IFERROR(IF(INDEX(Results!O:O,MATCH($C140,Results!$C:$C,0),1)=0,"",INDEX(Results!O:O,MATCH($C140,Results!$C:$C,0),1)),"")</f>
        <v/>
      </c>
    </row>
    <row r="141" spans="1:33" ht="24" customHeight="1" thickBot="1" x14ac:dyDescent="0.3">
      <c r="A141">
        <f t="shared" si="14"/>
        <v>5</v>
      </c>
      <c r="B141">
        <f t="shared" si="15"/>
        <v>20</v>
      </c>
      <c r="C141" t="str">
        <f t="shared" si="13"/>
        <v>520</v>
      </c>
      <c r="E141" s="104" t="str">
        <f>IFERROR(INDEX(Results!P:P,MATCH($C141,Results!$C:$C,0),1),"")</f>
        <v/>
      </c>
      <c r="F141" s="108" t="str">
        <f>IFERROR(INDEX(Results!Q:Q,MATCH($C141,Results!$C:$C,0),1),"")</f>
        <v/>
      </c>
      <c r="G141" s="107"/>
      <c r="H141" s="106" t="str">
        <f>IFERROR(INDEX(Results!S:S,MATCH($C141,Results!$C:$C,0),1),"")</f>
        <v/>
      </c>
      <c r="I141" s="107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8"/>
      <c r="AB141" s="104"/>
      <c r="AC141" s="105"/>
      <c r="AD141" s="108"/>
      <c r="AE141" s="109"/>
      <c r="AF141" s="109"/>
      <c r="AG141" s="109" t="str">
        <f>IFERROR(IF(INDEX(Results!O:O,MATCH($C141,Results!$C:$C,0),1)=0,"",INDEX(Results!O:O,MATCH($C141,Results!$C:$C,0),1)),"")</f>
        <v/>
      </c>
    </row>
    <row r="143" spans="1:33" ht="18.75" x14ac:dyDescent="0.3">
      <c r="E143" s="92" t="s">
        <v>133</v>
      </c>
    </row>
    <row r="144" spans="1:33" ht="4.5" customHeight="1" x14ac:dyDescent="0.25"/>
    <row r="145" spans="1:33" ht="25.5" customHeight="1" x14ac:dyDescent="0.25">
      <c r="E145" s="80" t="s">
        <v>134</v>
      </c>
      <c r="G145" s="82" t="str">
        <f>Classes!$A$8</f>
        <v>Class 6 Official 13 - 26 yrs 90cm</v>
      </c>
      <c r="H145" s="81"/>
      <c r="I145" s="82"/>
      <c r="J145" s="82"/>
      <c r="K145" s="82"/>
      <c r="L145" s="82"/>
      <c r="M145" s="82"/>
      <c r="N145" s="80"/>
      <c r="O145" s="80"/>
      <c r="P145" s="80"/>
      <c r="Q145" s="80" t="s">
        <v>135</v>
      </c>
      <c r="R145" s="80"/>
      <c r="S145" s="82" t="str">
        <f>Classes!$J$5</f>
        <v>Two Phase</v>
      </c>
      <c r="T145" s="82"/>
      <c r="U145" s="82"/>
      <c r="V145" s="82"/>
      <c r="W145" s="82"/>
      <c r="X145" s="82"/>
      <c r="Y145" s="82"/>
      <c r="Z145" s="82"/>
      <c r="AA145" s="80"/>
      <c r="AB145" s="80"/>
      <c r="AC145" s="80" t="s">
        <v>137</v>
      </c>
      <c r="AD145" s="80"/>
      <c r="AE145" s="81"/>
      <c r="AF145" s="81"/>
      <c r="AG145" s="81"/>
    </row>
    <row r="146" spans="1:33" ht="25.5" customHeight="1" x14ac:dyDescent="0.25">
      <c r="E146" s="80" t="s">
        <v>145</v>
      </c>
      <c r="G146" s="82"/>
      <c r="H146" s="82"/>
      <c r="I146" s="82"/>
      <c r="J146" s="82"/>
      <c r="K146" s="82"/>
      <c r="L146" s="82"/>
      <c r="M146" s="82"/>
      <c r="N146" s="80"/>
      <c r="O146" s="80"/>
      <c r="P146" s="80"/>
      <c r="Q146" s="80" t="s">
        <v>136</v>
      </c>
      <c r="R146" s="80"/>
      <c r="S146" s="82" t="str">
        <f>Classes!$A$1</f>
        <v>Runcorn</v>
      </c>
      <c r="T146" s="82"/>
      <c r="U146" s="82"/>
      <c r="V146" s="82"/>
      <c r="W146" s="82"/>
      <c r="X146" s="82"/>
      <c r="Y146" s="82"/>
      <c r="Z146" s="82"/>
      <c r="AA146" s="80"/>
      <c r="AB146" s="80"/>
      <c r="AC146" s="80"/>
      <c r="AD146" s="80"/>
    </row>
    <row r="147" spans="1:33" ht="15.75" thickBot="1" x14ac:dyDescent="0.3"/>
    <row r="148" spans="1:33" ht="15.75" thickBot="1" x14ac:dyDescent="0.3">
      <c r="I148" s="86" t="s">
        <v>140</v>
      </c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8"/>
    </row>
    <row r="149" spans="1:33" ht="47.25" customHeight="1" thickBot="1" x14ac:dyDescent="0.3">
      <c r="E149" s="83" t="s">
        <v>138</v>
      </c>
      <c r="F149" s="110" t="s">
        <v>139</v>
      </c>
      <c r="G149" s="111"/>
      <c r="H149" s="85" t="s">
        <v>8</v>
      </c>
      <c r="I149" s="89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1"/>
      <c r="AB149" s="113" t="s">
        <v>141</v>
      </c>
      <c r="AC149" s="84" t="s">
        <v>142</v>
      </c>
      <c r="AD149" s="114" t="s">
        <v>143</v>
      </c>
      <c r="AE149" s="112" t="s">
        <v>144</v>
      </c>
      <c r="AF149" s="112" t="s">
        <v>147</v>
      </c>
      <c r="AG149" s="112" t="s">
        <v>146</v>
      </c>
    </row>
    <row r="150" spans="1:33" ht="24" customHeight="1" x14ac:dyDescent="0.25">
      <c r="A150">
        <f>INDEX(Classes!$E$3:$E$15,MATCH(Judges_ScoreSheet_1!G145,Classes!$A$3:$A$15,0),1)</f>
        <v>6</v>
      </c>
      <c r="B150">
        <v>1</v>
      </c>
      <c r="C150" t="str">
        <f>A150&amp;B150</f>
        <v>61</v>
      </c>
      <c r="E150" s="95">
        <f>IFERROR(INDEX(Results!P:P,MATCH($C150,Results!$C:$C,0),1),"")</f>
        <v>20</v>
      </c>
      <c r="F150" s="101" t="str">
        <f>IFERROR(INDEX(Results!Q:Q,MATCH($C150,Results!$C:$C,0),1),"")</f>
        <v>Emily Eldred</v>
      </c>
      <c r="G150" s="103"/>
      <c r="H150" s="97" t="str">
        <f>IFERROR(INDEX(Results!S:S,MATCH($C150,Results!$C:$C,0),1),"")</f>
        <v>Runcorn</v>
      </c>
      <c r="I150" s="98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100"/>
      <c r="AB150" s="95"/>
      <c r="AC150" s="96"/>
      <c r="AD150" s="101"/>
      <c r="AE150" s="102"/>
      <c r="AF150" s="102"/>
      <c r="AG150" s="102" t="str">
        <f>IFERROR(IF(INDEX(Results!O:O,MATCH($C150,Results!$C:$C,0),1)=0,"",INDEX(Results!O:O,MATCH($C150,Results!$C:$C,0),1)),"")</f>
        <v/>
      </c>
    </row>
    <row r="151" spans="1:33" ht="24" customHeight="1" x14ac:dyDescent="0.25">
      <c r="A151">
        <f>A150</f>
        <v>6</v>
      </c>
      <c r="B151">
        <f>B150+1</f>
        <v>2</v>
      </c>
      <c r="C151" t="str">
        <f t="shared" ref="C151:C169" si="16">A151&amp;B151</f>
        <v>62</v>
      </c>
      <c r="E151" s="95">
        <f>IFERROR(INDEX(Results!P:P,MATCH($C151,Results!$C:$C,0),1),"")</f>
        <v>31</v>
      </c>
      <c r="F151" s="101" t="str">
        <f>IFERROR(INDEX(Results!Q:Q,MATCH($C151,Results!$C:$C,0),1),"")</f>
        <v>Madison Heath</v>
      </c>
      <c r="G151" s="103"/>
      <c r="H151" s="97" t="str">
        <f>IFERROR(INDEX(Results!S:S,MATCH($C151,Results!$C:$C,0),1),"")</f>
        <v>Maroochy</v>
      </c>
      <c r="I151" s="103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101"/>
      <c r="AB151" s="95"/>
      <c r="AC151" s="96"/>
      <c r="AD151" s="101"/>
      <c r="AE151" s="102"/>
      <c r="AF151" s="102"/>
      <c r="AG151" s="102" t="str">
        <f>IFERROR(IF(INDEX(Results!O:O,MATCH($C151,Results!$C:$C,0),1)=0,"",INDEX(Results!O:O,MATCH($C151,Results!$C:$C,0),1)),"")</f>
        <v/>
      </c>
    </row>
    <row r="152" spans="1:33" ht="24" customHeight="1" x14ac:dyDescent="0.25">
      <c r="A152">
        <f t="shared" ref="A152:A169" si="17">A151</f>
        <v>6</v>
      </c>
      <c r="B152">
        <f t="shared" ref="B152:B169" si="18">B151+1</f>
        <v>3</v>
      </c>
      <c r="C152" t="str">
        <f t="shared" si="16"/>
        <v>63</v>
      </c>
      <c r="E152" s="95">
        <f>IFERROR(INDEX(Results!P:P,MATCH($C152,Results!$C:$C,0),1),"")</f>
        <v>50</v>
      </c>
      <c r="F152" s="101" t="str">
        <f>IFERROR(INDEX(Results!Q:Q,MATCH($C152,Results!$C:$C,0),1),"")</f>
        <v>Grace Martin</v>
      </c>
      <c r="G152" s="103"/>
      <c r="H152" s="97" t="str">
        <f>IFERROR(INDEX(Results!S:S,MATCH($C152,Results!$C:$C,0),1),"")</f>
        <v>Gatton</v>
      </c>
      <c r="I152" s="103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101"/>
      <c r="AB152" s="95"/>
      <c r="AC152" s="96"/>
      <c r="AD152" s="101"/>
      <c r="AE152" s="102"/>
      <c r="AF152" s="102"/>
      <c r="AG152" s="102" t="str">
        <f>IFERROR(IF(INDEX(Results!O:O,MATCH($C152,Results!$C:$C,0),1)=0,"",INDEX(Results!O:O,MATCH($C152,Results!$C:$C,0),1)),"")</f>
        <v/>
      </c>
    </row>
    <row r="153" spans="1:33" ht="24" customHeight="1" x14ac:dyDescent="0.25">
      <c r="A153">
        <f t="shared" si="17"/>
        <v>6</v>
      </c>
      <c r="B153">
        <f t="shared" si="18"/>
        <v>4</v>
      </c>
      <c r="C153" t="str">
        <f t="shared" si="16"/>
        <v>64</v>
      </c>
      <c r="E153" s="95">
        <f>IFERROR(INDEX(Results!P:P,MATCH($C153,Results!$C:$C,0),1),"")</f>
        <v>52</v>
      </c>
      <c r="F153" s="101" t="str">
        <f>IFERROR(INDEX(Results!Q:Q,MATCH($C153,Results!$C:$C,0),1),"")</f>
        <v>Liana Murphy</v>
      </c>
      <c r="G153" s="103"/>
      <c r="H153" s="97" t="str">
        <f>IFERROR(INDEX(Results!S:S,MATCH($C153,Results!$C:$C,0),1),"")</f>
        <v>maroochy</v>
      </c>
      <c r="I153" s="103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101"/>
      <c r="AB153" s="95"/>
      <c r="AC153" s="96"/>
      <c r="AD153" s="101"/>
      <c r="AE153" s="102"/>
      <c r="AF153" s="102"/>
      <c r="AG153" s="102" t="str">
        <f>IFERROR(IF(INDEX(Results!O:O,MATCH($C153,Results!$C:$C,0),1)=0,"",INDEX(Results!O:O,MATCH($C153,Results!$C:$C,0),1)),"")</f>
        <v/>
      </c>
    </row>
    <row r="154" spans="1:33" ht="24" customHeight="1" x14ac:dyDescent="0.25">
      <c r="A154">
        <f t="shared" si="17"/>
        <v>6</v>
      </c>
      <c r="B154">
        <f t="shared" si="18"/>
        <v>5</v>
      </c>
      <c r="C154" t="str">
        <f t="shared" si="16"/>
        <v>65</v>
      </c>
      <c r="E154" s="173">
        <f>IFERROR(INDEX(Results!P:P,MATCH($C154,Results!$C:$C,0),1),"")</f>
        <v>43</v>
      </c>
      <c r="F154" s="174" t="str">
        <f>IFERROR(INDEX(Results!Q:Q,MATCH($C154,Results!$C:$C,0),1),"")</f>
        <v>Tahni Jordan</v>
      </c>
      <c r="G154" s="175"/>
      <c r="H154" s="176" t="str">
        <f>IFERROR(INDEX(Results!S:S,MATCH($C154,Results!$C:$C,0),1),"")</f>
        <v xml:space="preserve">Greenbank </v>
      </c>
      <c r="I154" s="103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101"/>
      <c r="AB154" s="95"/>
      <c r="AC154" s="96"/>
      <c r="AD154" s="101"/>
      <c r="AE154" s="102"/>
      <c r="AF154" s="102"/>
      <c r="AG154" s="102" t="str">
        <f>IFERROR(IF(INDEX(Results!O:O,MATCH($C154,Results!$C:$C,0),1)=0,"",INDEX(Results!O:O,MATCH($C154,Results!$C:$C,0),1)),"")</f>
        <v/>
      </c>
    </row>
    <row r="155" spans="1:33" ht="24" customHeight="1" x14ac:dyDescent="0.25">
      <c r="A155">
        <f t="shared" si="17"/>
        <v>6</v>
      </c>
      <c r="B155">
        <f t="shared" si="18"/>
        <v>6</v>
      </c>
      <c r="C155" t="str">
        <f t="shared" si="16"/>
        <v>66</v>
      </c>
      <c r="E155" s="95">
        <f>IFERROR(INDEX(Results!P:P,MATCH($C155,Results!$C:$C,0),1),"")</f>
        <v>83</v>
      </c>
      <c r="F155" s="101" t="str">
        <f>IFERROR(INDEX(Results!Q:Q,MATCH($C155,Results!$C:$C,0),1),"")</f>
        <v>Mia Jensen</v>
      </c>
      <c r="G155" s="103"/>
      <c r="H155" s="97" t="str">
        <f>IFERROR(INDEX(Results!S:S,MATCH($C155,Results!$C:$C,0),1),"")</f>
        <v xml:space="preserve">Greenbank </v>
      </c>
      <c r="I155" s="103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101"/>
      <c r="AB155" s="95"/>
      <c r="AC155" s="96"/>
      <c r="AD155" s="101"/>
      <c r="AE155" s="102"/>
      <c r="AF155" s="102"/>
      <c r="AG155" s="102" t="str">
        <f>IFERROR(IF(INDEX(Results!O:O,MATCH($C155,Results!$C:$C,0),1)=0,"",INDEX(Results!O:O,MATCH($C155,Results!$C:$C,0),1)),"")</f>
        <v/>
      </c>
    </row>
    <row r="156" spans="1:33" ht="24" customHeight="1" x14ac:dyDescent="0.25">
      <c r="A156">
        <f t="shared" si="17"/>
        <v>6</v>
      </c>
      <c r="B156">
        <f t="shared" si="18"/>
        <v>7</v>
      </c>
      <c r="C156" t="str">
        <f t="shared" si="16"/>
        <v>67</v>
      </c>
      <c r="E156" s="95">
        <f>IFERROR(INDEX(Results!P:P,MATCH($C156,Results!$C:$C,0),1),"")</f>
        <v>8</v>
      </c>
      <c r="F156" s="101" t="str">
        <f>IFERROR(INDEX(Results!Q:Q,MATCH($C156,Results!$C:$C,0),1),"")</f>
        <v>Kirrah Paten</v>
      </c>
      <c r="G156" s="103"/>
      <c r="H156" s="97" t="str">
        <f>IFERROR(INDEX(Results!S:S,MATCH($C156,Results!$C:$C,0),1),"")</f>
        <v>Southside</v>
      </c>
      <c r="I156" s="103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101"/>
      <c r="AB156" s="95"/>
      <c r="AC156" s="96"/>
      <c r="AD156" s="101"/>
      <c r="AE156" s="102"/>
      <c r="AF156" s="102"/>
      <c r="AG156" s="102" t="str">
        <f>IFERROR(IF(INDEX(Results!O:O,MATCH($C156,Results!$C:$C,0),1)=0,"",INDEX(Results!O:O,MATCH($C156,Results!$C:$C,0),1)),"")</f>
        <v/>
      </c>
    </row>
    <row r="157" spans="1:33" ht="24" customHeight="1" x14ac:dyDescent="0.25">
      <c r="A157">
        <f t="shared" si="17"/>
        <v>6</v>
      </c>
      <c r="B157">
        <f t="shared" si="18"/>
        <v>8</v>
      </c>
      <c r="C157" t="str">
        <f t="shared" si="16"/>
        <v>68</v>
      </c>
      <c r="E157" s="95" t="str">
        <f>IFERROR(INDEX(Results!P:P,MATCH($C157,Results!$C:$C,0),1),"")</f>
        <v/>
      </c>
      <c r="F157" s="101" t="str">
        <f>IFERROR(INDEX(Results!Q:Q,MATCH($C157,Results!$C:$C,0),1),"")</f>
        <v/>
      </c>
      <c r="G157" s="103"/>
      <c r="H157" s="97" t="str">
        <f>IFERROR(INDEX(Results!S:S,MATCH($C157,Results!$C:$C,0),1),"")</f>
        <v/>
      </c>
      <c r="I157" s="103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101"/>
      <c r="AB157" s="95"/>
      <c r="AC157" s="96"/>
      <c r="AD157" s="101"/>
      <c r="AE157" s="102"/>
      <c r="AF157" s="102"/>
      <c r="AG157" s="102" t="str">
        <f>IFERROR(IF(INDEX(Results!O:O,MATCH($C157,Results!$C:$C,0),1)=0,"",INDEX(Results!O:O,MATCH($C157,Results!$C:$C,0),1)),"")</f>
        <v/>
      </c>
    </row>
    <row r="158" spans="1:33" ht="24" customHeight="1" x14ac:dyDescent="0.25">
      <c r="A158">
        <f t="shared" si="17"/>
        <v>6</v>
      </c>
      <c r="B158">
        <f t="shared" si="18"/>
        <v>9</v>
      </c>
      <c r="C158" t="str">
        <f t="shared" si="16"/>
        <v>69</v>
      </c>
      <c r="E158" s="95" t="str">
        <f>IFERROR(INDEX(Results!P:P,MATCH($C158,Results!$C:$C,0),1),"")</f>
        <v/>
      </c>
      <c r="F158" s="101" t="str">
        <f>IFERROR(INDEX(Results!Q:Q,MATCH($C158,Results!$C:$C,0),1),"")</f>
        <v/>
      </c>
      <c r="G158" s="103"/>
      <c r="H158" s="97" t="str">
        <f>IFERROR(INDEX(Results!S:S,MATCH($C158,Results!$C:$C,0),1),"")</f>
        <v/>
      </c>
      <c r="I158" s="103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101"/>
      <c r="AB158" s="95"/>
      <c r="AC158" s="96"/>
      <c r="AD158" s="101"/>
      <c r="AE158" s="102"/>
      <c r="AF158" s="102"/>
      <c r="AG158" s="102" t="str">
        <f>IFERROR(IF(INDEX(Results!O:O,MATCH($C158,Results!$C:$C,0),1)=0,"",INDEX(Results!O:O,MATCH($C158,Results!$C:$C,0),1)),"")</f>
        <v/>
      </c>
    </row>
    <row r="159" spans="1:33" ht="24" customHeight="1" x14ac:dyDescent="0.25">
      <c r="A159">
        <f t="shared" si="17"/>
        <v>6</v>
      </c>
      <c r="B159">
        <f t="shared" si="18"/>
        <v>10</v>
      </c>
      <c r="C159" t="str">
        <f t="shared" si="16"/>
        <v>610</v>
      </c>
      <c r="E159" s="95" t="str">
        <f>IFERROR(INDEX(Results!P:P,MATCH($C159,Results!$C:$C,0),1),"")</f>
        <v/>
      </c>
      <c r="F159" s="101" t="str">
        <f>IFERROR(INDEX(Results!Q:Q,MATCH($C159,Results!$C:$C,0),1),"")</f>
        <v/>
      </c>
      <c r="G159" s="103"/>
      <c r="H159" s="97" t="str">
        <f>IFERROR(INDEX(Results!S:S,MATCH($C159,Results!$C:$C,0),1),"")</f>
        <v/>
      </c>
      <c r="I159" s="103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101"/>
      <c r="AB159" s="95"/>
      <c r="AC159" s="96"/>
      <c r="AD159" s="101"/>
      <c r="AE159" s="102"/>
      <c r="AF159" s="102"/>
      <c r="AG159" s="102" t="str">
        <f>IFERROR(IF(INDEX(Results!O:O,MATCH($C159,Results!$C:$C,0),1)=0,"",INDEX(Results!O:O,MATCH($C159,Results!$C:$C,0),1)),"")</f>
        <v/>
      </c>
    </row>
    <row r="160" spans="1:33" ht="24" customHeight="1" x14ac:dyDescent="0.25">
      <c r="A160">
        <f t="shared" si="17"/>
        <v>6</v>
      </c>
      <c r="B160">
        <f t="shared" si="18"/>
        <v>11</v>
      </c>
      <c r="C160" t="str">
        <f t="shared" si="16"/>
        <v>611</v>
      </c>
      <c r="E160" s="95" t="str">
        <f>IFERROR(INDEX(Results!P:P,MATCH($C160,Results!$C:$C,0),1),"")</f>
        <v/>
      </c>
      <c r="F160" s="101" t="str">
        <f>IFERROR(INDEX(Results!Q:Q,MATCH($C160,Results!$C:$C,0),1),"")</f>
        <v/>
      </c>
      <c r="G160" s="103"/>
      <c r="H160" s="97" t="str">
        <f>IFERROR(INDEX(Results!S:S,MATCH($C160,Results!$C:$C,0),1),"")</f>
        <v/>
      </c>
      <c r="I160" s="103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101"/>
      <c r="AB160" s="95"/>
      <c r="AC160" s="96"/>
      <c r="AD160" s="101"/>
      <c r="AE160" s="102"/>
      <c r="AF160" s="102"/>
      <c r="AG160" s="102" t="str">
        <f>IFERROR(IF(INDEX(Results!O:O,MATCH($C160,Results!$C:$C,0),1)=0,"",INDEX(Results!O:O,MATCH($C160,Results!$C:$C,0),1)),"")</f>
        <v/>
      </c>
    </row>
    <row r="161" spans="1:33" ht="24" customHeight="1" x14ac:dyDescent="0.25">
      <c r="A161">
        <f t="shared" si="17"/>
        <v>6</v>
      </c>
      <c r="B161">
        <f t="shared" si="18"/>
        <v>12</v>
      </c>
      <c r="C161" t="str">
        <f t="shared" si="16"/>
        <v>612</v>
      </c>
      <c r="E161" s="95" t="str">
        <f>IFERROR(INDEX(Results!P:P,MATCH($C161,Results!$C:$C,0),1),"")</f>
        <v/>
      </c>
      <c r="F161" s="101" t="str">
        <f>IFERROR(INDEX(Results!Q:Q,MATCH($C161,Results!$C:$C,0),1),"")</f>
        <v/>
      </c>
      <c r="G161" s="103"/>
      <c r="H161" s="97" t="str">
        <f>IFERROR(INDEX(Results!S:S,MATCH($C161,Results!$C:$C,0),1),"")</f>
        <v/>
      </c>
      <c r="I161" s="103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101"/>
      <c r="AB161" s="95"/>
      <c r="AC161" s="96"/>
      <c r="AD161" s="101"/>
      <c r="AE161" s="102"/>
      <c r="AF161" s="102"/>
      <c r="AG161" s="102" t="str">
        <f>IFERROR(IF(INDEX(Results!O:O,MATCH($C161,Results!$C:$C,0),1)=0,"",INDEX(Results!O:O,MATCH($C161,Results!$C:$C,0),1)),"")</f>
        <v/>
      </c>
    </row>
    <row r="162" spans="1:33" ht="24" customHeight="1" x14ac:dyDescent="0.25">
      <c r="A162">
        <f t="shared" si="17"/>
        <v>6</v>
      </c>
      <c r="B162">
        <f t="shared" si="18"/>
        <v>13</v>
      </c>
      <c r="C162" t="str">
        <f t="shared" si="16"/>
        <v>613</v>
      </c>
      <c r="E162" s="95" t="str">
        <f>IFERROR(INDEX(Results!P:P,MATCH($C162,Results!$C:$C,0),1),"")</f>
        <v/>
      </c>
      <c r="F162" s="101" t="str">
        <f>IFERROR(INDEX(Results!Q:Q,MATCH($C162,Results!$C:$C,0),1),"")</f>
        <v/>
      </c>
      <c r="G162" s="103"/>
      <c r="H162" s="97" t="str">
        <f>IFERROR(INDEX(Results!S:S,MATCH($C162,Results!$C:$C,0),1),"")</f>
        <v/>
      </c>
      <c r="I162" s="103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101"/>
      <c r="AB162" s="95"/>
      <c r="AC162" s="96"/>
      <c r="AD162" s="101"/>
      <c r="AE162" s="102"/>
      <c r="AF162" s="102"/>
      <c r="AG162" s="102" t="str">
        <f>IFERROR(IF(INDEX(Results!O:O,MATCH($C162,Results!$C:$C,0),1)=0,"",INDEX(Results!O:O,MATCH($C162,Results!$C:$C,0),1)),"")</f>
        <v/>
      </c>
    </row>
    <row r="163" spans="1:33" ht="24" customHeight="1" x14ac:dyDescent="0.25">
      <c r="A163">
        <f t="shared" si="17"/>
        <v>6</v>
      </c>
      <c r="B163">
        <f t="shared" si="18"/>
        <v>14</v>
      </c>
      <c r="C163" t="str">
        <f t="shared" si="16"/>
        <v>614</v>
      </c>
      <c r="E163" s="95" t="str">
        <f>IFERROR(INDEX(Results!P:P,MATCH($C163,Results!$C:$C,0),1),"")</f>
        <v/>
      </c>
      <c r="F163" s="101" t="str">
        <f>IFERROR(INDEX(Results!Q:Q,MATCH($C163,Results!$C:$C,0),1),"")</f>
        <v/>
      </c>
      <c r="G163" s="103"/>
      <c r="H163" s="97" t="str">
        <f>IFERROR(INDEX(Results!S:S,MATCH($C163,Results!$C:$C,0),1),"")</f>
        <v/>
      </c>
      <c r="I163" s="103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101"/>
      <c r="AB163" s="95"/>
      <c r="AC163" s="96"/>
      <c r="AD163" s="101"/>
      <c r="AE163" s="102"/>
      <c r="AF163" s="102"/>
      <c r="AG163" s="102" t="str">
        <f>IFERROR(IF(INDEX(Results!O:O,MATCH($C163,Results!$C:$C,0),1)=0,"",INDEX(Results!O:O,MATCH($C163,Results!$C:$C,0),1)),"")</f>
        <v/>
      </c>
    </row>
    <row r="164" spans="1:33" ht="24" customHeight="1" x14ac:dyDescent="0.25">
      <c r="A164">
        <f t="shared" si="17"/>
        <v>6</v>
      </c>
      <c r="B164">
        <f t="shared" si="18"/>
        <v>15</v>
      </c>
      <c r="C164" t="str">
        <f t="shared" si="16"/>
        <v>615</v>
      </c>
      <c r="E164" s="95" t="str">
        <f>IFERROR(INDEX(Results!P:P,MATCH($C164,Results!$C:$C,0),1),"")</f>
        <v/>
      </c>
      <c r="F164" s="101" t="str">
        <f>IFERROR(INDEX(Results!Q:Q,MATCH($C164,Results!$C:$C,0),1),"")</f>
        <v/>
      </c>
      <c r="G164" s="103"/>
      <c r="H164" s="97" t="str">
        <f>IFERROR(INDEX(Results!S:S,MATCH($C164,Results!$C:$C,0),1),"")</f>
        <v/>
      </c>
      <c r="I164" s="103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101"/>
      <c r="AB164" s="95"/>
      <c r="AC164" s="96"/>
      <c r="AD164" s="101"/>
      <c r="AE164" s="102"/>
      <c r="AF164" s="102"/>
      <c r="AG164" s="102" t="str">
        <f>IFERROR(IF(INDEX(Results!O:O,MATCH($C164,Results!$C:$C,0),1)=0,"",INDEX(Results!O:O,MATCH($C164,Results!$C:$C,0),1)),"")</f>
        <v/>
      </c>
    </row>
    <row r="165" spans="1:33" ht="24" customHeight="1" x14ac:dyDescent="0.25">
      <c r="A165">
        <f t="shared" si="17"/>
        <v>6</v>
      </c>
      <c r="B165">
        <f t="shared" si="18"/>
        <v>16</v>
      </c>
      <c r="C165" t="str">
        <f t="shared" si="16"/>
        <v>616</v>
      </c>
      <c r="E165" s="95" t="str">
        <f>IFERROR(INDEX(Results!P:P,MATCH($C165,Results!$C:$C,0),1),"")</f>
        <v/>
      </c>
      <c r="F165" s="101" t="str">
        <f>IFERROR(INDEX(Results!Q:Q,MATCH($C165,Results!$C:$C,0),1),"")</f>
        <v/>
      </c>
      <c r="G165" s="103"/>
      <c r="H165" s="97" t="str">
        <f>IFERROR(INDEX(Results!S:S,MATCH($C165,Results!$C:$C,0),1),"")</f>
        <v/>
      </c>
      <c r="I165" s="103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101"/>
      <c r="AB165" s="95"/>
      <c r="AC165" s="96"/>
      <c r="AD165" s="101"/>
      <c r="AE165" s="102"/>
      <c r="AF165" s="102"/>
      <c r="AG165" s="102" t="str">
        <f>IFERROR(IF(INDEX(Results!O:O,MATCH($C165,Results!$C:$C,0),1)=0,"",INDEX(Results!O:O,MATCH($C165,Results!$C:$C,0),1)),"")</f>
        <v/>
      </c>
    </row>
    <row r="166" spans="1:33" ht="24" customHeight="1" x14ac:dyDescent="0.25">
      <c r="A166">
        <f t="shared" si="17"/>
        <v>6</v>
      </c>
      <c r="B166">
        <f t="shared" si="18"/>
        <v>17</v>
      </c>
      <c r="C166" t="str">
        <f t="shared" si="16"/>
        <v>617</v>
      </c>
      <c r="E166" s="95" t="str">
        <f>IFERROR(INDEX(Results!P:P,MATCH($C166,Results!$C:$C,0),1),"")</f>
        <v/>
      </c>
      <c r="F166" s="101" t="str">
        <f>IFERROR(INDEX(Results!Q:Q,MATCH($C166,Results!$C:$C,0),1),"")</f>
        <v/>
      </c>
      <c r="G166" s="103"/>
      <c r="H166" s="97" t="str">
        <f>IFERROR(INDEX(Results!S:S,MATCH($C166,Results!$C:$C,0),1),"")</f>
        <v/>
      </c>
      <c r="I166" s="103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101"/>
      <c r="AB166" s="95"/>
      <c r="AC166" s="96"/>
      <c r="AD166" s="101"/>
      <c r="AE166" s="102"/>
      <c r="AF166" s="102"/>
      <c r="AG166" s="102" t="str">
        <f>IFERROR(IF(INDEX(Results!O:O,MATCH($C166,Results!$C:$C,0),1)=0,"",INDEX(Results!O:O,MATCH($C166,Results!$C:$C,0),1)),"")</f>
        <v/>
      </c>
    </row>
    <row r="167" spans="1:33" ht="24" customHeight="1" x14ac:dyDescent="0.25">
      <c r="A167">
        <f t="shared" si="17"/>
        <v>6</v>
      </c>
      <c r="B167">
        <f t="shared" si="18"/>
        <v>18</v>
      </c>
      <c r="C167" t="str">
        <f t="shared" si="16"/>
        <v>618</v>
      </c>
      <c r="E167" s="95" t="str">
        <f>IFERROR(INDEX(Results!P:P,MATCH($C167,Results!$C:$C,0),1),"")</f>
        <v/>
      </c>
      <c r="F167" s="101" t="str">
        <f>IFERROR(INDEX(Results!Q:Q,MATCH($C167,Results!$C:$C,0),1),"")</f>
        <v/>
      </c>
      <c r="G167" s="103"/>
      <c r="H167" s="97" t="str">
        <f>IFERROR(INDEX(Results!S:S,MATCH($C167,Results!$C:$C,0),1),"")</f>
        <v/>
      </c>
      <c r="I167" s="103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101"/>
      <c r="AB167" s="95"/>
      <c r="AC167" s="96"/>
      <c r="AD167" s="101"/>
      <c r="AE167" s="102"/>
      <c r="AF167" s="102"/>
      <c r="AG167" s="102" t="str">
        <f>IFERROR(IF(INDEX(Results!O:O,MATCH($C167,Results!$C:$C,0),1)=0,"",INDEX(Results!O:O,MATCH($C167,Results!$C:$C,0),1)),"")</f>
        <v/>
      </c>
    </row>
    <row r="168" spans="1:33" ht="24" customHeight="1" x14ac:dyDescent="0.25">
      <c r="A168">
        <f t="shared" si="17"/>
        <v>6</v>
      </c>
      <c r="B168">
        <f t="shared" si="18"/>
        <v>19</v>
      </c>
      <c r="C168" t="str">
        <f t="shared" si="16"/>
        <v>619</v>
      </c>
      <c r="E168" s="95" t="str">
        <f>IFERROR(INDEX(Results!P:P,MATCH($C168,Results!$C:$C,0),1),"")</f>
        <v/>
      </c>
      <c r="F168" s="101" t="str">
        <f>IFERROR(INDEX(Results!Q:Q,MATCH($C168,Results!$C:$C,0),1),"")</f>
        <v/>
      </c>
      <c r="G168" s="103"/>
      <c r="H168" s="97" t="str">
        <f>IFERROR(INDEX(Results!S:S,MATCH($C168,Results!$C:$C,0),1),"")</f>
        <v/>
      </c>
      <c r="I168" s="103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101"/>
      <c r="AB168" s="95"/>
      <c r="AC168" s="96"/>
      <c r="AD168" s="101"/>
      <c r="AE168" s="102"/>
      <c r="AF168" s="102"/>
      <c r="AG168" s="102" t="str">
        <f>IFERROR(IF(INDEX(Results!O:O,MATCH($C168,Results!$C:$C,0),1)=0,"",INDEX(Results!O:O,MATCH($C168,Results!$C:$C,0),1)),"")</f>
        <v/>
      </c>
    </row>
    <row r="169" spans="1:33" ht="24" customHeight="1" thickBot="1" x14ac:dyDescent="0.3">
      <c r="A169">
        <f t="shared" si="17"/>
        <v>6</v>
      </c>
      <c r="B169">
        <f t="shared" si="18"/>
        <v>20</v>
      </c>
      <c r="C169" t="str">
        <f t="shared" si="16"/>
        <v>620</v>
      </c>
      <c r="E169" s="104" t="str">
        <f>IFERROR(INDEX(Results!P:P,MATCH($C169,Results!$C:$C,0),1),"")</f>
        <v/>
      </c>
      <c r="F169" s="108" t="str">
        <f>IFERROR(INDEX(Results!Q:Q,MATCH($C169,Results!$C:$C,0),1),"")</f>
        <v/>
      </c>
      <c r="G169" s="107"/>
      <c r="H169" s="106" t="str">
        <f>IFERROR(INDEX(Results!S:S,MATCH($C169,Results!$C:$C,0),1),"")</f>
        <v/>
      </c>
      <c r="I169" s="107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8"/>
      <c r="AB169" s="104"/>
      <c r="AC169" s="105"/>
      <c r="AD169" s="108"/>
      <c r="AE169" s="109"/>
      <c r="AF169" s="109"/>
      <c r="AG169" s="109" t="str">
        <f>IFERROR(IF(INDEX(Results!O:O,MATCH($C169,Results!$C:$C,0),1)=0,"",INDEX(Results!O:O,MATCH($C169,Results!$C:$C,0),1)),"")</f>
        <v/>
      </c>
    </row>
    <row r="171" spans="1:33" ht="18.75" x14ac:dyDescent="0.3">
      <c r="E171" s="92" t="s">
        <v>133</v>
      </c>
    </row>
    <row r="172" spans="1:33" ht="4.5" customHeight="1" x14ac:dyDescent="0.25"/>
    <row r="173" spans="1:33" ht="25.5" customHeight="1" x14ac:dyDescent="0.25">
      <c r="E173" s="80" t="s">
        <v>134</v>
      </c>
      <c r="G173" s="82" t="str">
        <f>Classes!$A$9</f>
        <v>Class 7 Official 13 - 26 yrs 100cm</v>
      </c>
      <c r="H173" s="81"/>
      <c r="I173" s="82"/>
      <c r="J173" s="82"/>
      <c r="K173" s="82"/>
      <c r="L173" s="82"/>
      <c r="M173" s="82"/>
      <c r="N173" s="80"/>
      <c r="O173" s="80"/>
      <c r="P173" s="80"/>
      <c r="Q173" s="80" t="s">
        <v>135</v>
      </c>
      <c r="R173" s="80"/>
      <c r="S173" s="82" t="str">
        <f>Classes!$J$5</f>
        <v>Two Phase</v>
      </c>
      <c r="T173" s="82"/>
      <c r="U173" s="82"/>
      <c r="V173" s="82"/>
      <c r="W173" s="82"/>
      <c r="X173" s="82"/>
      <c r="Y173" s="82"/>
      <c r="Z173" s="82"/>
      <c r="AA173" s="80"/>
      <c r="AB173" s="80"/>
      <c r="AC173" s="80" t="s">
        <v>137</v>
      </c>
      <c r="AD173" s="80"/>
      <c r="AE173" s="81"/>
      <c r="AF173" s="81"/>
      <c r="AG173" s="81"/>
    </row>
    <row r="174" spans="1:33" ht="25.5" customHeight="1" x14ac:dyDescent="0.25">
      <c r="E174" s="80" t="s">
        <v>145</v>
      </c>
      <c r="G174" s="82"/>
      <c r="H174" s="82"/>
      <c r="I174" s="82"/>
      <c r="J174" s="82"/>
      <c r="K174" s="82"/>
      <c r="L174" s="82"/>
      <c r="M174" s="82"/>
      <c r="N174" s="80"/>
      <c r="O174" s="80"/>
      <c r="P174" s="80"/>
      <c r="Q174" s="80" t="s">
        <v>136</v>
      </c>
      <c r="R174" s="80"/>
      <c r="S174" s="82" t="str">
        <f>Classes!$A$1</f>
        <v>Runcorn</v>
      </c>
      <c r="T174" s="82"/>
      <c r="U174" s="82"/>
      <c r="V174" s="82"/>
      <c r="W174" s="82"/>
      <c r="X174" s="82"/>
      <c r="Y174" s="82"/>
      <c r="Z174" s="82"/>
      <c r="AA174" s="80"/>
      <c r="AB174" s="80"/>
      <c r="AC174" s="80"/>
      <c r="AD174" s="80"/>
    </row>
    <row r="175" spans="1:33" ht="15.75" thickBot="1" x14ac:dyDescent="0.3"/>
    <row r="176" spans="1:33" ht="15.75" thickBot="1" x14ac:dyDescent="0.3">
      <c r="I176" s="86" t="s">
        <v>140</v>
      </c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8"/>
    </row>
    <row r="177" spans="1:33" ht="47.25" customHeight="1" thickBot="1" x14ac:dyDescent="0.3">
      <c r="E177" s="83" t="s">
        <v>138</v>
      </c>
      <c r="F177" s="110" t="s">
        <v>139</v>
      </c>
      <c r="G177" s="111"/>
      <c r="H177" s="85" t="s">
        <v>8</v>
      </c>
      <c r="I177" s="89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1"/>
      <c r="AB177" s="113" t="s">
        <v>141</v>
      </c>
      <c r="AC177" s="84" t="s">
        <v>142</v>
      </c>
      <c r="AD177" s="114" t="s">
        <v>143</v>
      </c>
      <c r="AE177" s="112" t="s">
        <v>144</v>
      </c>
      <c r="AF177" s="112" t="s">
        <v>147</v>
      </c>
      <c r="AG177" s="112" t="s">
        <v>146</v>
      </c>
    </row>
    <row r="178" spans="1:33" ht="24" customHeight="1" x14ac:dyDescent="0.25">
      <c r="A178">
        <f>INDEX(Classes!$E$3:$E$15,MATCH(Judges_ScoreSheet_1!G173,Classes!$A$3:$A$15,0),1)</f>
        <v>7</v>
      </c>
      <c r="B178">
        <v>1</v>
      </c>
      <c r="C178" t="str">
        <f>A178&amp;B178</f>
        <v>71</v>
      </c>
      <c r="E178" s="95">
        <f>IFERROR(INDEX(Results!P:P,MATCH($C178,Results!$C:$C,0),1),"")</f>
        <v>74</v>
      </c>
      <c r="F178" s="101" t="str">
        <f>IFERROR(INDEX(Results!Q:Q,MATCH($C178,Results!$C:$C,0),1),"")</f>
        <v>Willa Boersma</v>
      </c>
      <c r="G178" s="103"/>
      <c r="H178" s="97" t="str">
        <f>IFERROR(INDEX(Results!S:S,MATCH($C178,Results!$C:$C,0),1),"")</f>
        <v>Moggill</v>
      </c>
      <c r="I178" s="98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100"/>
      <c r="AB178" s="95"/>
      <c r="AC178" s="96"/>
      <c r="AD178" s="101"/>
      <c r="AE178" s="102"/>
      <c r="AF178" s="102"/>
      <c r="AG178" s="102" t="str">
        <f>IFERROR(IF(INDEX(Results!O:O,MATCH($C178,Results!$C:$C,0),1)=0,"",INDEX(Results!O:O,MATCH($C178,Results!$C:$C,0),1)),"")</f>
        <v/>
      </c>
    </row>
    <row r="179" spans="1:33" ht="24" customHeight="1" x14ac:dyDescent="0.25">
      <c r="A179">
        <f>A178</f>
        <v>7</v>
      </c>
      <c r="B179">
        <f>B178+1</f>
        <v>2</v>
      </c>
      <c r="C179" t="str">
        <f t="shared" ref="C179:C197" si="19">A179&amp;B179</f>
        <v>72</v>
      </c>
      <c r="E179" s="95">
        <f>IFERROR(INDEX(Results!P:P,MATCH($C179,Results!$C:$C,0),1),"")</f>
        <v>82</v>
      </c>
      <c r="F179" s="101" t="str">
        <f>IFERROR(INDEX(Results!Q:Q,MATCH($C179,Results!$C:$C,0),1),"")</f>
        <v>Jessica Newport</v>
      </c>
      <c r="G179" s="103"/>
      <c r="H179" s="97" t="str">
        <f>IFERROR(INDEX(Results!S:S,MATCH($C179,Results!$C:$C,0),1),"")</f>
        <v>Karana Downs</v>
      </c>
      <c r="I179" s="103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101"/>
      <c r="AB179" s="95"/>
      <c r="AC179" s="96"/>
      <c r="AD179" s="101"/>
      <c r="AE179" s="102"/>
      <c r="AF179" s="102"/>
      <c r="AG179" s="102" t="str">
        <f>IFERROR(IF(INDEX(Results!O:O,MATCH($C179,Results!$C:$C,0),1)=0,"",INDEX(Results!O:O,MATCH($C179,Results!$C:$C,0),1)),"")</f>
        <v>Snr</v>
      </c>
    </row>
    <row r="180" spans="1:33" ht="24" customHeight="1" x14ac:dyDescent="0.25">
      <c r="A180">
        <f t="shared" ref="A180:A197" si="20">A179</f>
        <v>7</v>
      </c>
      <c r="B180">
        <f t="shared" ref="B180:B197" si="21">B179+1</f>
        <v>3</v>
      </c>
      <c r="C180" t="str">
        <f t="shared" si="19"/>
        <v>73</v>
      </c>
      <c r="E180" s="95">
        <f>IFERROR(INDEX(Results!P:P,MATCH($C180,Results!$C:$C,0),1),"")</f>
        <v>15</v>
      </c>
      <c r="F180" s="101" t="str">
        <f>IFERROR(INDEX(Results!Q:Q,MATCH($C180,Results!$C:$C,0),1),"")</f>
        <v>Lyla Simpson</v>
      </c>
      <c r="G180" s="103"/>
      <c r="H180" s="97" t="str">
        <f>IFERROR(INDEX(Results!S:S,MATCH($C180,Results!$C:$C,0),1),"")</f>
        <v>Jimboomba</v>
      </c>
      <c r="I180" s="103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101"/>
      <c r="AB180" s="95"/>
      <c r="AC180" s="96"/>
      <c r="AD180" s="101"/>
      <c r="AE180" s="102"/>
      <c r="AF180" s="102"/>
      <c r="AG180" s="102" t="str">
        <f>IFERROR(IF(INDEX(Results!O:O,MATCH($C180,Results!$C:$C,0),1)=0,"",INDEX(Results!O:O,MATCH($C180,Results!$C:$C,0),1)),"")</f>
        <v/>
      </c>
    </row>
    <row r="181" spans="1:33" ht="24" customHeight="1" x14ac:dyDescent="0.25">
      <c r="A181">
        <f t="shared" si="20"/>
        <v>7</v>
      </c>
      <c r="B181">
        <f t="shared" si="21"/>
        <v>4</v>
      </c>
      <c r="C181" t="str">
        <f t="shared" si="19"/>
        <v>74</v>
      </c>
      <c r="E181" s="173">
        <f>IFERROR(INDEX(Results!P:P,MATCH($C181,Results!$C:$C,0),1),"")</f>
        <v>70</v>
      </c>
      <c r="F181" s="174" t="str">
        <f>IFERROR(INDEX(Results!Q:Q,MATCH($C181,Results!$C:$C,0),1),"")</f>
        <v>Kirrah Paten</v>
      </c>
      <c r="G181" s="175"/>
      <c r="H181" s="176" t="str">
        <f>IFERROR(INDEX(Results!S:S,MATCH($C181,Results!$C:$C,0),1),"")</f>
        <v>Southside</v>
      </c>
      <c r="I181" s="103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101"/>
      <c r="AB181" s="95"/>
      <c r="AC181" s="96"/>
      <c r="AD181" s="101"/>
      <c r="AE181" s="102"/>
      <c r="AF181" s="102"/>
      <c r="AG181" s="102" t="str">
        <f>IFERROR(IF(INDEX(Results!O:O,MATCH($C181,Results!$C:$C,0),1)=0,"",INDEX(Results!O:O,MATCH($C181,Results!$C:$C,0),1)),"")</f>
        <v/>
      </c>
    </row>
    <row r="182" spans="1:33" ht="24" customHeight="1" x14ac:dyDescent="0.25">
      <c r="A182">
        <f t="shared" si="20"/>
        <v>7</v>
      </c>
      <c r="B182">
        <f t="shared" si="21"/>
        <v>5</v>
      </c>
      <c r="C182" t="str">
        <f t="shared" si="19"/>
        <v>75</v>
      </c>
      <c r="E182" s="173">
        <f>IFERROR(INDEX(Results!P:P,MATCH($C182,Results!$C:$C,0),1),"")</f>
        <v>25</v>
      </c>
      <c r="F182" s="174" t="str">
        <f>IFERROR(INDEX(Results!Q:Q,MATCH($C182,Results!$C:$C,0),1),"")</f>
        <v>Hayden Taylor</v>
      </c>
      <c r="G182" s="175"/>
      <c r="H182" s="176" t="str">
        <f>IFERROR(INDEX(Results!S:S,MATCH($C182,Results!$C:$C,0),1),"")</f>
        <v>Runcorn</v>
      </c>
      <c r="I182" s="103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101"/>
      <c r="AB182" s="95"/>
      <c r="AC182" s="96"/>
      <c r="AD182" s="101"/>
      <c r="AE182" s="102"/>
      <c r="AF182" s="102"/>
      <c r="AG182" s="102" t="str">
        <f>IFERROR(IF(INDEX(Results!O:O,MATCH($C182,Results!$C:$C,0),1)=0,"",INDEX(Results!O:O,MATCH($C182,Results!$C:$C,0),1)),"")</f>
        <v/>
      </c>
    </row>
    <row r="183" spans="1:33" ht="24" customHeight="1" x14ac:dyDescent="0.25">
      <c r="A183">
        <f t="shared" si="20"/>
        <v>7</v>
      </c>
      <c r="B183">
        <f t="shared" si="21"/>
        <v>6</v>
      </c>
      <c r="C183" t="str">
        <f t="shared" si="19"/>
        <v>76</v>
      </c>
      <c r="E183" s="95">
        <f>IFERROR(INDEX(Results!P:P,MATCH($C183,Results!$C:$C,0),1),"")</f>
        <v>53</v>
      </c>
      <c r="F183" s="101" t="str">
        <f>IFERROR(INDEX(Results!Q:Q,MATCH($C183,Results!$C:$C,0),1),"")</f>
        <v>Charli Benefield</v>
      </c>
      <c r="G183" s="103"/>
      <c r="H183" s="97" t="str">
        <f>IFERROR(INDEX(Results!S:S,MATCH($C183,Results!$C:$C,0),1),"")</f>
        <v xml:space="preserve">Darra Oxley </v>
      </c>
      <c r="I183" s="103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101"/>
      <c r="AB183" s="95"/>
      <c r="AC183" s="96"/>
      <c r="AD183" s="101"/>
      <c r="AE183" s="102"/>
      <c r="AF183" s="102"/>
      <c r="AG183" s="102" t="str">
        <f>IFERROR(IF(INDEX(Results!O:O,MATCH($C183,Results!$C:$C,0),1)=0,"",INDEX(Results!O:O,MATCH($C183,Results!$C:$C,0),1)),"")</f>
        <v/>
      </c>
    </row>
    <row r="184" spans="1:33" ht="24" customHeight="1" x14ac:dyDescent="0.25">
      <c r="A184">
        <f t="shared" si="20"/>
        <v>7</v>
      </c>
      <c r="B184">
        <f t="shared" si="21"/>
        <v>7</v>
      </c>
      <c r="C184" t="str">
        <f t="shared" si="19"/>
        <v>77</v>
      </c>
      <c r="E184" s="95" t="str">
        <f>IFERROR(INDEX(Results!P:P,MATCH($C184,Results!$C:$C,0),1),"")</f>
        <v/>
      </c>
      <c r="F184" s="101" t="str">
        <f>IFERROR(INDEX(Results!Q:Q,MATCH($C184,Results!$C:$C,0),1),"")</f>
        <v/>
      </c>
      <c r="G184" s="103"/>
      <c r="H184" s="97" t="str">
        <f>IFERROR(INDEX(Results!S:S,MATCH($C184,Results!$C:$C,0),1),"")</f>
        <v/>
      </c>
      <c r="I184" s="103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101"/>
      <c r="AB184" s="95"/>
      <c r="AC184" s="96"/>
      <c r="AD184" s="101"/>
      <c r="AE184" s="102"/>
      <c r="AF184" s="102"/>
      <c r="AG184" s="102" t="str">
        <f>IFERROR(IF(INDEX(Results!O:O,MATCH($C184,Results!$C:$C,0),1)=0,"",INDEX(Results!O:O,MATCH($C184,Results!$C:$C,0),1)),"")</f>
        <v/>
      </c>
    </row>
    <row r="185" spans="1:33" ht="24" customHeight="1" x14ac:dyDescent="0.25">
      <c r="A185">
        <f t="shared" si="20"/>
        <v>7</v>
      </c>
      <c r="B185">
        <f t="shared" si="21"/>
        <v>8</v>
      </c>
      <c r="C185" t="str">
        <f t="shared" si="19"/>
        <v>78</v>
      </c>
      <c r="E185" s="95" t="str">
        <f>IFERROR(INDEX(Results!P:P,MATCH($C185,Results!$C:$C,0),1),"")</f>
        <v/>
      </c>
      <c r="F185" s="101" t="str">
        <f>IFERROR(INDEX(Results!Q:Q,MATCH($C185,Results!$C:$C,0),1),"")</f>
        <v/>
      </c>
      <c r="G185" s="103"/>
      <c r="H185" s="97" t="str">
        <f>IFERROR(INDEX(Results!S:S,MATCH($C185,Results!$C:$C,0),1),"")</f>
        <v/>
      </c>
      <c r="I185" s="103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101"/>
      <c r="AB185" s="95"/>
      <c r="AC185" s="96"/>
      <c r="AD185" s="101"/>
      <c r="AE185" s="102"/>
      <c r="AF185" s="102"/>
      <c r="AG185" s="102" t="str">
        <f>IFERROR(IF(INDEX(Results!O:O,MATCH($C185,Results!$C:$C,0),1)=0,"",INDEX(Results!O:O,MATCH($C185,Results!$C:$C,0),1)),"")</f>
        <v/>
      </c>
    </row>
    <row r="186" spans="1:33" ht="24" customHeight="1" x14ac:dyDescent="0.25">
      <c r="A186">
        <f t="shared" si="20"/>
        <v>7</v>
      </c>
      <c r="B186">
        <f t="shared" si="21"/>
        <v>9</v>
      </c>
      <c r="C186" t="str">
        <f t="shared" si="19"/>
        <v>79</v>
      </c>
      <c r="E186" s="95" t="str">
        <f>IFERROR(INDEX(Results!P:P,MATCH($C186,Results!$C:$C,0),1),"")</f>
        <v/>
      </c>
      <c r="F186" s="101" t="str">
        <f>IFERROR(INDEX(Results!Q:Q,MATCH($C186,Results!$C:$C,0),1),"")</f>
        <v/>
      </c>
      <c r="G186" s="103"/>
      <c r="H186" s="97" t="str">
        <f>IFERROR(INDEX(Results!S:S,MATCH($C186,Results!$C:$C,0),1),"")</f>
        <v/>
      </c>
      <c r="I186" s="103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101"/>
      <c r="AB186" s="95"/>
      <c r="AC186" s="96"/>
      <c r="AD186" s="101"/>
      <c r="AE186" s="102"/>
      <c r="AF186" s="102"/>
      <c r="AG186" s="102" t="str">
        <f>IFERROR(IF(INDEX(Results!O:O,MATCH($C186,Results!$C:$C,0),1)=0,"",INDEX(Results!O:O,MATCH($C186,Results!$C:$C,0),1)),"")</f>
        <v/>
      </c>
    </row>
    <row r="187" spans="1:33" ht="24" customHeight="1" x14ac:dyDescent="0.25">
      <c r="A187">
        <f t="shared" si="20"/>
        <v>7</v>
      </c>
      <c r="B187">
        <f t="shared" si="21"/>
        <v>10</v>
      </c>
      <c r="C187" t="str">
        <f t="shared" si="19"/>
        <v>710</v>
      </c>
      <c r="E187" s="95" t="str">
        <f>IFERROR(INDEX(Results!P:P,MATCH($C187,Results!$C:$C,0),1),"")</f>
        <v/>
      </c>
      <c r="F187" s="101" t="str">
        <f>IFERROR(INDEX(Results!Q:Q,MATCH($C187,Results!$C:$C,0),1),"")</f>
        <v/>
      </c>
      <c r="G187" s="103"/>
      <c r="H187" s="97" t="str">
        <f>IFERROR(INDEX(Results!S:S,MATCH($C187,Results!$C:$C,0),1),"")</f>
        <v/>
      </c>
      <c r="I187" s="103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101"/>
      <c r="AB187" s="95"/>
      <c r="AC187" s="96"/>
      <c r="AD187" s="101"/>
      <c r="AE187" s="102"/>
      <c r="AF187" s="102"/>
      <c r="AG187" s="102" t="str">
        <f>IFERROR(IF(INDEX(Results!O:O,MATCH($C187,Results!$C:$C,0),1)=0,"",INDEX(Results!O:O,MATCH($C187,Results!$C:$C,0),1)),"")</f>
        <v/>
      </c>
    </row>
    <row r="188" spans="1:33" ht="24" customHeight="1" x14ac:dyDescent="0.25">
      <c r="A188">
        <f t="shared" si="20"/>
        <v>7</v>
      </c>
      <c r="B188">
        <f t="shared" si="21"/>
        <v>11</v>
      </c>
      <c r="C188" t="str">
        <f t="shared" si="19"/>
        <v>711</v>
      </c>
      <c r="E188" s="95" t="str">
        <f>IFERROR(INDEX(Results!P:P,MATCH($C188,Results!$C:$C,0),1),"")</f>
        <v/>
      </c>
      <c r="F188" s="101" t="str">
        <f>IFERROR(INDEX(Results!Q:Q,MATCH($C188,Results!$C:$C,0),1),"")</f>
        <v/>
      </c>
      <c r="G188" s="103"/>
      <c r="H188" s="97" t="str">
        <f>IFERROR(INDEX(Results!S:S,MATCH($C188,Results!$C:$C,0),1),"")</f>
        <v/>
      </c>
      <c r="I188" s="103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101"/>
      <c r="AB188" s="95"/>
      <c r="AC188" s="96"/>
      <c r="AD188" s="101"/>
      <c r="AE188" s="102"/>
      <c r="AF188" s="102"/>
      <c r="AG188" s="102" t="str">
        <f>IFERROR(IF(INDEX(Results!O:O,MATCH($C188,Results!$C:$C,0),1)=0,"",INDEX(Results!O:O,MATCH($C188,Results!$C:$C,0),1)),"")</f>
        <v/>
      </c>
    </row>
    <row r="189" spans="1:33" ht="24" customHeight="1" x14ac:dyDescent="0.25">
      <c r="A189">
        <f t="shared" si="20"/>
        <v>7</v>
      </c>
      <c r="B189">
        <f t="shared" si="21"/>
        <v>12</v>
      </c>
      <c r="C189" t="str">
        <f t="shared" si="19"/>
        <v>712</v>
      </c>
      <c r="E189" s="95" t="str">
        <f>IFERROR(INDEX(Results!P:P,MATCH($C189,Results!$C:$C,0),1),"")</f>
        <v/>
      </c>
      <c r="F189" s="101" t="str">
        <f>IFERROR(INDEX(Results!Q:Q,MATCH($C189,Results!$C:$C,0),1),"")</f>
        <v/>
      </c>
      <c r="G189" s="103"/>
      <c r="H189" s="97" t="str">
        <f>IFERROR(INDEX(Results!S:S,MATCH($C189,Results!$C:$C,0),1),"")</f>
        <v/>
      </c>
      <c r="I189" s="103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101"/>
      <c r="AB189" s="95"/>
      <c r="AC189" s="96"/>
      <c r="AD189" s="101"/>
      <c r="AE189" s="102"/>
      <c r="AF189" s="102"/>
      <c r="AG189" s="102" t="str">
        <f>IFERROR(IF(INDEX(Results!O:O,MATCH($C189,Results!$C:$C,0),1)=0,"",INDEX(Results!O:O,MATCH($C189,Results!$C:$C,0),1)),"")</f>
        <v/>
      </c>
    </row>
    <row r="190" spans="1:33" ht="24" customHeight="1" x14ac:dyDescent="0.25">
      <c r="A190">
        <f t="shared" si="20"/>
        <v>7</v>
      </c>
      <c r="B190">
        <f t="shared" si="21"/>
        <v>13</v>
      </c>
      <c r="C190" t="str">
        <f t="shared" si="19"/>
        <v>713</v>
      </c>
      <c r="E190" s="95" t="str">
        <f>IFERROR(INDEX(Results!P:P,MATCH($C190,Results!$C:$C,0),1),"")</f>
        <v/>
      </c>
      <c r="F190" s="101" t="str">
        <f>IFERROR(INDEX(Results!Q:Q,MATCH($C190,Results!$C:$C,0),1),"")</f>
        <v/>
      </c>
      <c r="G190" s="103"/>
      <c r="H190" s="97" t="str">
        <f>IFERROR(INDEX(Results!S:S,MATCH($C190,Results!$C:$C,0),1),"")</f>
        <v/>
      </c>
      <c r="I190" s="103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101"/>
      <c r="AB190" s="95"/>
      <c r="AC190" s="96"/>
      <c r="AD190" s="101"/>
      <c r="AE190" s="102"/>
      <c r="AF190" s="102"/>
      <c r="AG190" s="102" t="str">
        <f>IFERROR(IF(INDEX(Results!O:O,MATCH($C190,Results!$C:$C,0),1)=0,"",INDEX(Results!O:O,MATCH($C190,Results!$C:$C,0),1)),"")</f>
        <v/>
      </c>
    </row>
    <row r="191" spans="1:33" ht="24" customHeight="1" x14ac:dyDescent="0.25">
      <c r="A191">
        <f t="shared" si="20"/>
        <v>7</v>
      </c>
      <c r="B191">
        <f t="shared" si="21"/>
        <v>14</v>
      </c>
      <c r="C191" t="str">
        <f t="shared" si="19"/>
        <v>714</v>
      </c>
      <c r="E191" s="95" t="str">
        <f>IFERROR(INDEX(Results!P:P,MATCH($C191,Results!$C:$C,0),1),"")</f>
        <v/>
      </c>
      <c r="F191" s="101" t="str">
        <f>IFERROR(INDEX(Results!Q:Q,MATCH($C191,Results!$C:$C,0),1),"")</f>
        <v/>
      </c>
      <c r="G191" s="103"/>
      <c r="H191" s="97" t="str">
        <f>IFERROR(INDEX(Results!S:S,MATCH($C191,Results!$C:$C,0),1),"")</f>
        <v/>
      </c>
      <c r="I191" s="103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101"/>
      <c r="AB191" s="95"/>
      <c r="AC191" s="96"/>
      <c r="AD191" s="101"/>
      <c r="AE191" s="102"/>
      <c r="AF191" s="102"/>
      <c r="AG191" s="102" t="str">
        <f>IFERROR(IF(INDEX(Results!O:O,MATCH($C191,Results!$C:$C,0),1)=0,"",INDEX(Results!O:O,MATCH($C191,Results!$C:$C,0),1)),"")</f>
        <v/>
      </c>
    </row>
    <row r="192" spans="1:33" ht="24" customHeight="1" x14ac:dyDescent="0.25">
      <c r="A192">
        <f t="shared" si="20"/>
        <v>7</v>
      </c>
      <c r="B192">
        <f t="shared" si="21"/>
        <v>15</v>
      </c>
      <c r="C192" t="str">
        <f t="shared" si="19"/>
        <v>715</v>
      </c>
      <c r="E192" s="95" t="str">
        <f>IFERROR(INDEX(Results!P:P,MATCH($C192,Results!$C:$C,0),1),"")</f>
        <v/>
      </c>
      <c r="F192" s="101" t="str">
        <f>IFERROR(INDEX(Results!Q:Q,MATCH($C192,Results!$C:$C,0),1),"")</f>
        <v/>
      </c>
      <c r="G192" s="103"/>
      <c r="H192" s="97" t="str">
        <f>IFERROR(INDEX(Results!S:S,MATCH($C192,Results!$C:$C,0),1),"")</f>
        <v/>
      </c>
      <c r="I192" s="103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101"/>
      <c r="AB192" s="95"/>
      <c r="AC192" s="96"/>
      <c r="AD192" s="101"/>
      <c r="AE192" s="102"/>
      <c r="AF192" s="102"/>
      <c r="AG192" s="102" t="str">
        <f>IFERROR(IF(INDEX(Results!O:O,MATCH($C192,Results!$C:$C,0),1)=0,"",INDEX(Results!O:O,MATCH($C192,Results!$C:$C,0),1)),"")</f>
        <v/>
      </c>
    </row>
    <row r="193" spans="1:33" ht="24" customHeight="1" x14ac:dyDescent="0.25">
      <c r="A193">
        <f t="shared" si="20"/>
        <v>7</v>
      </c>
      <c r="B193">
        <f t="shared" si="21"/>
        <v>16</v>
      </c>
      <c r="C193" t="str">
        <f t="shared" si="19"/>
        <v>716</v>
      </c>
      <c r="E193" s="95" t="str">
        <f>IFERROR(INDEX(Results!P:P,MATCH($C193,Results!$C:$C,0),1),"")</f>
        <v/>
      </c>
      <c r="F193" s="101" t="str">
        <f>IFERROR(INDEX(Results!Q:Q,MATCH($C193,Results!$C:$C,0),1),"")</f>
        <v/>
      </c>
      <c r="G193" s="103"/>
      <c r="H193" s="97" t="str">
        <f>IFERROR(INDEX(Results!S:S,MATCH($C193,Results!$C:$C,0),1),"")</f>
        <v/>
      </c>
      <c r="I193" s="103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101"/>
      <c r="AB193" s="95"/>
      <c r="AC193" s="96"/>
      <c r="AD193" s="101"/>
      <c r="AE193" s="102"/>
      <c r="AF193" s="102"/>
      <c r="AG193" s="102" t="str">
        <f>IFERROR(IF(INDEX(Results!O:O,MATCH($C193,Results!$C:$C,0),1)=0,"",INDEX(Results!O:O,MATCH($C193,Results!$C:$C,0),1)),"")</f>
        <v/>
      </c>
    </row>
    <row r="194" spans="1:33" ht="24" customHeight="1" x14ac:dyDescent="0.25">
      <c r="A194">
        <f t="shared" si="20"/>
        <v>7</v>
      </c>
      <c r="B194">
        <f t="shared" si="21"/>
        <v>17</v>
      </c>
      <c r="C194" t="str">
        <f t="shared" si="19"/>
        <v>717</v>
      </c>
      <c r="E194" s="95" t="str">
        <f>IFERROR(INDEX(Results!P:P,MATCH($C194,Results!$C:$C,0),1),"")</f>
        <v/>
      </c>
      <c r="F194" s="101" t="str">
        <f>IFERROR(INDEX(Results!Q:Q,MATCH($C194,Results!$C:$C,0),1),"")</f>
        <v/>
      </c>
      <c r="G194" s="103"/>
      <c r="H194" s="97" t="str">
        <f>IFERROR(INDEX(Results!S:S,MATCH($C194,Results!$C:$C,0),1),"")</f>
        <v/>
      </c>
      <c r="I194" s="103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101"/>
      <c r="AB194" s="95"/>
      <c r="AC194" s="96"/>
      <c r="AD194" s="101"/>
      <c r="AE194" s="102"/>
      <c r="AF194" s="102"/>
      <c r="AG194" s="102" t="str">
        <f>IFERROR(IF(INDEX(Results!O:O,MATCH($C194,Results!$C:$C,0),1)=0,"",INDEX(Results!O:O,MATCH($C194,Results!$C:$C,0),1)),"")</f>
        <v/>
      </c>
    </row>
    <row r="195" spans="1:33" ht="24" customHeight="1" x14ac:dyDescent="0.25">
      <c r="A195">
        <f t="shared" si="20"/>
        <v>7</v>
      </c>
      <c r="B195">
        <f t="shared" si="21"/>
        <v>18</v>
      </c>
      <c r="C195" t="str">
        <f t="shared" si="19"/>
        <v>718</v>
      </c>
      <c r="E195" s="95" t="str">
        <f>IFERROR(INDEX(Results!P:P,MATCH($C195,Results!$C:$C,0),1),"")</f>
        <v/>
      </c>
      <c r="F195" s="101" t="str">
        <f>IFERROR(INDEX(Results!Q:Q,MATCH($C195,Results!$C:$C,0),1),"")</f>
        <v/>
      </c>
      <c r="G195" s="103"/>
      <c r="H195" s="97" t="str">
        <f>IFERROR(INDEX(Results!S:S,MATCH($C195,Results!$C:$C,0),1),"")</f>
        <v/>
      </c>
      <c r="I195" s="103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101"/>
      <c r="AB195" s="95"/>
      <c r="AC195" s="96"/>
      <c r="AD195" s="101"/>
      <c r="AE195" s="102"/>
      <c r="AF195" s="102"/>
      <c r="AG195" s="102" t="str">
        <f>IFERROR(IF(INDEX(Results!O:O,MATCH($C195,Results!$C:$C,0),1)=0,"",INDEX(Results!O:O,MATCH($C195,Results!$C:$C,0),1)),"")</f>
        <v/>
      </c>
    </row>
    <row r="196" spans="1:33" ht="24" customHeight="1" x14ac:dyDescent="0.25">
      <c r="A196">
        <f t="shared" si="20"/>
        <v>7</v>
      </c>
      <c r="B196">
        <f t="shared" si="21"/>
        <v>19</v>
      </c>
      <c r="C196" t="str">
        <f t="shared" si="19"/>
        <v>719</v>
      </c>
      <c r="E196" s="95" t="str">
        <f>IFERROR(INDEX(Results!P:P,MATCH($C196,Results!$C:$C,0),1),"")</f>
        <v/>
      </c>
      <c r="F196" s="101" t="str">
        <f>IFERROR(INDEX(Results!Q:Q,MATCH($C196,Results!$C:$C,0),1),"")</f>
        <v/>
      </c>
      <c r="G196" s="103"/>
      <c r="H196" s="97" t="str">
        <f>IFERROR(INDEX(Results!S:S,MATCH($C196,Results!$C:$C,0),1),"")</f>
        <v/>
      </c>
      <c r="I196" s="103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101"/>
      <c r="AB196" s="95"/>
      <c r="AC196" s="96"/>
      <c r="AD196" s="101"/>
      <c r="AE196" s="102"/>
      <c r="AF196" s="102"/>
      <c r="AG196" s="102" t="str">
        <f>IFERROR(IF(INDEX(Results!O:O,MATCH($C196,Results!$C:$C,0),1)=0,"",INDEX(Results!O:O,MATCH($C196,Results!$C:$C,0),1)),"")</f>
        <v/>
      </c>
    </row>
    <row r="197" spans="1:33" ht="24" customHeight="1" thickBot="1" x14ac:dyDescent="0.3">
      <c r="A197">
        <f t="shared" si="20"/>
        <v>7</v>
      </c>
      <c r="B197">
        <f t="shared" si="21"/>
        <v>20</v>
      </c>
      <c r="C197" t="str">
        <f t="shared" si="19"/>
        <v>720</v>
      </c>
      <c r="E197" s="104" t="str">
        <f>IFERROR(INDEX(Results!P:P,MATCH($C197,Results!$C:$C,0),1),"")</f>
        <v/>
      </c>
      <c r="F197" s="108" t="str">
        <f>IFERROR(INDEX(Results!Q:Q,MATCH($C197,Results!$C:$C,0),1),"")</f>
        <v/>
      </c>
      <c r="G197" s="107"/>
      <c r="H197" s="106" t="str">
        <f>IFERROR(INDEX(Results!S:S,MATCH($C197,Results!$C:$C,0),1),"")</f>
        <v/>
      </c>
      <c r="I197" s="107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8"/>
      <c r="AB197" s="104"/>
      <c r="AC197" s="105"/>
      <c r="AD197" s="108"/>
      <c r="AE197" s="109"/>
      <c r="AF197" s="109"/>
      <c r="AG197" s="109" t="str">
        <f>IFERROR(IF(INDEX(Results!O:O,MATCH($C197,Results!$C:$C,0),1)=0,"",INDEX(Results!O:O,MATCH($C197,Results!$C:$C,0),1)),"")</f>
        <v/>
      </c>
    </row>
    <row r="199" spans="1:33" ht="18.75" x14ac:dyDescent="0.3">
      <c r="E199" s="92" t="s">
        <v>133</v>
      </c>
    </row>
    <row r="200" spans="1:33" ht="4.5" customHeight="1" x14ac:dyDescent="0.25"/>
    <row r="201" spans="1:33" ht="25.5" customHeight="1" x14ac:dyDescent="0.25">
      <c r="E201" s="80" t="s">
        <v>134</v>
      </c>
      <c r="G201" s="82" t="str">
        <f>Classes!$A$10</f>
        <v>Class 8 Official 13 - 26 yrs 110cm</v>
      </c>
      <c r="H201" s="81"/>
      <c r="I201" s="82"/>
      <c r="J201" s="82"/>
      <c r="K201" s="82"/>
      <c r="L201" s="82"/>
      <c r="M201" s="82"/>
      <c r="N201" s="80"/>
      <c r="O201" s="80"/>
      <c r="P201" s="80"/>
      <c r="Q201" s="80" t="s">
        <v>135</v>
      </c>
      <c r="R201" s="80"/>
      <c r="S201" s="82" t="str">
        <f>Classes!$J$5</f>
        <v>Two Phase</v>
      </c>
      <c r="T201" s="82"/>
      <c r="U201" s="82"/>
      <c r="V201" s="82"/>
      <c r="W201" s="82"/>
      <c r="X201" s="82"/>
      <c r="Y201" s="82"/>
      <c r="Z201" s="82"/>
      <c r="AA201" s="80"/>
      <c r="AB201" s="80"/>
      <c r="AC201" s="80" t="s">
        <v>137</v>
      </c>
      <c r="AD201" s="80"/>
      <c r="AE201" s="81"/>
      <c r="AF201" s="81"/>
      <c r="AG201" s="81"/>
    </row>
    <row r="202" spans="1:33" ht="25.5" customHeight="1" x14ac:dyDescent="0.25">
      <c r="E202" s="80" t="s">
        <v>145</v>
      </c>
      <c r="G202" s="82"/>
      <c r="H202" s="82"/>
      <c r="I202" s="82"/>
      <c r="J202" s="82"/>
      <c r="K202" s="82"/>
      <c r="L202" s="82"/>
      <c r="M202" s="82"/>
      <c r="N202" s="80"/>
      <c r="O202" s="80"/>
      <c r="P202" s="80"/>
      <c r="Q202" s="80" t="s">
        <v>136</v>
      </c>
      <c r="R202" s="80"/>
      <c r="S202" s="82" t="str">
        <f>Classes!$A$1</f>
        <v>Runcorn</v>
      </c>
      <c r="T202" s="82"/>
      <c r="U202" s="82"/>
      <c r="V202" s="82"/>
      <c r="W202" s="82"/>
      <c r="X202" s="82"/>
      <c r="Y202" s="82"/>
      <c r="Z202" s="82"/>
      <c r="AA202" s="80"/>
      <c r="AB202" s="80"/>
      <c r="AC202" s="80"/>
      <c r="AD202" s="80"/>
    </row>
    <row r="203" spans="1:33" ht="15.75" thickBot="1" x14ac:dyDescent="0.3"/>
    <row r="204" spans="1:33" ht="15.75" thickBot="1" x14ac:dyDescent="0.3">
      <c r="I204" s="86" t="s">
        <v>140</v>
      </c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8"/>
    </row>
    <row r="205" spans="1:33" ht="47.25" customHeight="1" thickBot="1" x14ac:dyDescent="0.3">
      <c r="E205" s="83" t="s">
        <v>138</v>
      </c>
      <c r="F205" s="110" t="s">
        <v>139</v>
      </c>
      <c r="G205" s="111"/>
      <c r="H205" s="85" t="s">
        <v>8</v>
      </c>
      <c r="I205" s="89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1"/>
      <c r="AB205" s="113" t="s">
        <v>141</v>
      </c>
      <c r="AC205" s="84" t="s">
        <v>142</v>
      </c>
      <c r="AD205" s="114" t="s">
        <v>143</v>
      </c>
      <c r="AE205" s="112" t="s">
        <v>144</v>
      </c>
      <c r="AF205" s="112" t="s">
        <v>147</v>
      </c>
      <c r="AG205" s="112" t="s">
        <v>146</v>
      </c>
    </row>
    <row r="206" spans="1:33" ht="24" customHeight="1" x14ac:dyDescent="0.25">
      <c r="A206">
        <f>INDEX(Classes!$E$3:$E$15,MATCH(Judges_ScoreSheet_1!G201,Classes!$A$3:$A$15,0),1)</f>
        <v>8</v>
      </c>
      <c r="B206">
        <v>1</v>
      </c>
      <c r="C206" t="str">
        <f>A206&amp;B206</f>
        <v>81</v>
      </c>
      <c r="E206" s="95" t="str">
        <f>IFERROR(INDEX(Results!P:P,MATCH($C206,Results!$C:$C,0),1),"")</f>
        <v/>
      </c>
      <c r="F206" s="101" t="str">
        <f>IFERROR(INDEX(Results!Q:Q,MATCH($C206,Results!$C:$C,0),1),"")</f>
        <v/>
      </c>
      <c r="G206" s="103"/>
      <c r="H206" s="97" t="str">
        <f>IFERROR(INDEX(Results!S:S,MATCH($C206,Results!$C:$C,0),1),"")</f>
        <v/>
      </c>
      <c r="I206" s="98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100"/>
      <c r="AB206" s="95"/>
      <c r="AC206" s="96"/>
      <c r="AD206" s="101"/>
      <c r="AE206" s="102"/>
      <c r="AF206" s="102"/>
      <c r="AG206" s="102" t="str">
        <f>IFERROR(IF(INDEX(Results!O:O,MATCH($C206,Results!$C:$C,0),1)=0,"",INDEX(Results!O:O,MATCH($C206,Results!$C:$C,0),1)),"")</f>
        <v/>
      </c>
    </row>
    <row r="207" spans="1:33" ht="24" customHeight="1" x14ac:dyDescent="0.25">
      <c r="A207">
        <f>A206</f>
        <v>8</v>
      </c>
      <c r="B207">
        <f>B206+1</f>
        <v>2</v>
      </c>
      <c r="C207" t="str">
        <f t="shared" ref="C207:C225" si="22">A207&amp;B207</f>
        <v>82</v>
      </c>
      <c r="E207" s="95" t="str">
        <f>IFERROR(INDEX(Results!P:P,MATCH($C207,Results!$C:$C,0),1),"")</f>
        <v/>
      </c>
      <c r="F207" s="101" t="str">
        <f>IFERROR(INDEX(Results!Q:Q,MATCH($C207,Results!$C:$C,0),1),"")</f>
        <v/>
      </c>
      <c r="G207" s="103"/>
      <c r="H207" s="97" t="str">
        <f>IFERROR(INDEX(Results!S:S,MATCH($C207,Results!$C:$C,0),1),"")</f>
        <v/>
      </c>
      <c r="I207" s="103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101"/>
      <c r="AB207" s="95"/>
      <c r="AC207" s="96"/>
      <c r="AD207" s="101"/>
      <c r="AE207" s="102"/>
      <c r="AF207" s="102"/>
      <c r="AG207" s="102" t="str">
        <f>IFERROR(IF(INDEX(Results!O:O,MATCH($C207,Results!$C:$C,0),1)=0,"",INDEX(Results!O:O,MATCH($C207,Results!$C:$C,0),1)),"")</f>
        <v/>
      </c>
    </row>
    <row r="208" spans="1:33" ht="24" customHeight="1" x14ac:dyDescent="0.25">
      <c r="A208">
        <f t="shared" ref="A208:A225" si="23">A207</f>
        <v>8</v>
      </c>
      <c r="B208">
        <f t="shared" ref="B208:B225" si="24">B207+1</f>
        <v>3</v>
      </c>
      <c r="C208" t="str">
        <f t="shared" si="22"/>
        <v>83</v>
      </c>
      <c r="E208" s="95" t="str">
        <f>IFERROR(INDEX(Results!P:P,MATCH($C208,Results!$C:$C,0),1),"")</f>
        <v/>
      </c>
      <c r="F208" s="101" t="str">
        <f>IFERROR(INDEX(Results!Q:Q,MATCH($C208,Results!$C:$C,0),1),"")</f>
        <v/>
      </c>
      <c r="G208" s="103"/>
      <c r="H208" s="97" t="str">
        <f>IFERROR(INDEX(Results!S:S,MATCH($C208,Results!$C:$C,0),1),"")</f>
        <v/>
      </c>
      <c r="I208" s="103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101"/>
      <c r="AB208" s="95"/>
      <c r="AC208" s="96"/>
      <c r="AD208" s="101"/>
      <c r="AE208" s="102"/>
      <c r="AF208" s="102"/>
      <c r="AG208" s="102" t="str">
        <f>IFERROR(IF(INDEX(Results!O:O,MATCH($C208,Results!$C:$C,0),1)=0,"",INDEX(Results!O:O,MATCH($C208,Results!$C:$C,0),1)),"")</f>
        <v/>
      </c>
    </row>
    <row r="209" spans="1:33" ht="24" customHeight="1" x14ac:dyDescent="0.25">
      <c r="A209">
        <f t="shared" si="23"/>
        <v>8</v>
      </c>
      <c r="B209">
        <f t="shared" si="24"/>
        <v>4</v>
      </c>
      <c r="C209" t="str">
        <f t="shared" si="22"/>
        <v>84</v>
      </c>
      <c r="E209" s="95" t="str">
        <f>IFERROR(INDEX(Results!P:P,MATCH($C209,Results!$C:$C,0),1),"")</f>
        <v/>
      </c>
      <c r="F209" s="101" t="str">
        <f>IFERROR(INDEX(Results!Q:Q,MATCH($C209,Results!$C:$C,0),1),"")</f>
        <v/>
      </c>
      <c r="G209" s="103"/>
      <c r="H209" s="97" t="str">
        <f>IFERROR(INDEX(Results!S:S,MATCH($C209,Results!$C:$C,0),1),"")</f>
        <v/>
      </c>
      <c r="I209" s="103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101"/>
      <c r="AB209" s="95"/>
      <c r="AC209" s="96"/>
      <c r="AD209" s="101"/>
      <c r="AE209" s="102"/>
      <c r="AF209" s="102"/>
      <c r="AG209" s="102" t="str">
        <f>IFERROR(IF(INDEX(Results!O:O,MATCH($C209,Results!$C:$C,0),1)=0,"",INDEX(Results!O:O,MATCH($C209,Results!$C:$C,0),1)),"")</f>
        <v/>
      </c>
    </row>
    <row r="210" spans="1:33" ht="24" customHeight="1" x14ac:dyDescent="0.25">
      <c r="A210">
        <f t="shared" si="23"/>
        <v>8</v>
      </c>
      <c r="B210">
        <f t="shared" si="24"/>
        <v>5</v>
      </c>
      <c r="C210" t="str">
        <f t="shared" si="22"/>
        <v>85</v>
      </c>
      <c r="E210" s="95" t="str">
        <f>IFERROR(INDEX(Results!P:P,MATCH($C210,Results!$C:$C,0),1),"")</f>
        <v/>
      </c>
      <c r="F210" s="101" t="str">
        <f>IFERROR(INDEX(Results!Q:Q,MATCH($C210,Results!$C:$C,0),1),"")</f>
        <v/>
      </c>
      <c r="G210" s="103"/>
      <c r="H210" s="97" t="str">
        <f>IFERROR(INDEX(Results!S:S,MATCH($C210,Results!$C:$C,0),1),"")</f>
        <v/>
      </c>
      <c r="I210" s="103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101"/>
      <c r="AB210" s="95"/>
      <c r="AC210" s="96"/>
      <c r="AD210" s="101"/>
      <c r="AE210" s="102"/>
      <c r="AF210" s="102"/>
      <c r="AG210" s="102" t="str">
        <f>IFERROR(IF(INDEX(Results!O:O,MATCH($C210,Results!$C:$C,0),1)=0,"",INDEX(Results!O:O,MATCH($C210,Results!$C:$C,0),1)),"")</f>
        <v/>
      </c>
    </row>
    <row r="211" spans="1:33" ht="24" customHeight="1" x14ac:dyDescent="0.25">
      <c r="A211">
        <f t="shared" si="23"/>
        <v>8</v>
      </c>
      <c r="B211">
        <f t="shared" si="24"/>
        <v>6</v>
      </c>
      <c r="C211" t="str">
        <f t="shared" si="22"/>
        <v>86</v>
      </c>
      <c r="E211" s="95" t="str">
        <f>IFERROR(INDEX(Results!P:P,MATCH($C211,Results!$C:$C,0),1),"")</f>
        <v/>
      </c>
      <c r="F211" s="101" t="str">
        <f>IFERROR(INDEX(Results!Q:Q,MATCH($C211,Results!$C:$C,0),1),"")</f>
        <v/>
      </c>
      <c r="G211" s="103"/>
      <c r="H211" s="97" t="str">
        <f>IFERROR(INDEX(Results!S:S,MATCH($C211,Results!$C:$C,0),1),"")</f>
        <v/>
      </c>
      <c r="I211" s="103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101"/>
      <c r="AB211" s="95"/>
      <c r="AC211" s="96"/>
      <c r="AD211" s="101"/>
      <c r="AE211" s="102"/>
      <c r="AF211" s="102"/>
      <c r="AG211" s="102" t="str">
        <f>IFERROR(IF(INDEX(Results!O:O,MATCH($C211,Results!$C:$C,0),1)=0,"",INDEX(Results!O:O,MATCH($C211,Results!$C:$C,0),1)),"")</f>
        <v/>
      </c>
    </row>
    <row r="212" spans="1:33" ht="24" customHeight="1" x14ac:dyDescent="0.25">
      <c r="A212">
        <f t="shared" si="23"/>
        <v>8</v>
      </c>
      <c r="B212">
        <f t="shared" si="24"/>
        <v>7</v>
      </c>
      <c r="C212" t="str">
        <f t="shared" si="22"/>
        <v>87</v>
      </c>
      <c r="E212" s="95" t="str">
        <f>IFERROR(INDEX(Results!P:P,MATCH($C212,Results!$C:$C,0),1),"")</f>
        <v/>
      </c>
      <c r="F212" s="101" t="str">
        <f>IFERROR(INDEX(Results!Q:Q,MATCH($C212,Results!$C:$C,0),1),"")</f>
        <v/>
      </c>
      <c r="G212" s="103"/>
      <c r="H212" s="97" t="str">
        <f>IFERROR(INDEX(Results!S:S,MATCH($C212,Results!$C:$C,0),1),"")</f>
        <v/>
      </c>
      <c r="I212" s="103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101"/>
      <c r="AB212" s="95"/>
      <c r="AC212" s="96"/>
      <c r="AD212" s="101"/>
      <c r="AE212" s="102"/>
      <c r="AF212" s="102"/>
      <c r="AG212" s="102" t="str">
        <f>IFERROR(IF(INDEX(Results!O:O,MATCH($C212,Results!$C:$C,0),1)=0,"",INDEX(Results!O:O,MATCH($C212,Results!$C:$C,0),1)),"")</f>
        <v/>
      </c>
    </row>
    <row r="213" spans="1:33" ht="24" customHeight="1" x14ac:dyDescent="0.25">
      <c r="A213">
        <f t="shared" si="23"/>
        <v>8</v>
      </c>
      <c r="B213">
        <f t="shared" si="24"/>
        <v>8</v>
      </c>
      <c r="C213" t="str">
        <f t="shared" si="22"/>
        <v>88</v>
      </c>
      <c r="E213" s="95" t="str">
        <f>IFERROR(INDEX(Results!P:P,MATCH($C213,Results!$C:$C,0),1),"")</f>
        <v/>
      </c>
      <c r="F213" s="101" t="str">
        <f>IFERROR(INDEX(Results!Q:Q,MATCH($C213,Results!$C:$C,0),1),"")</f>
        <v/>
      </c>
      <c r="G213" s="103"/>
      <c r="H213" s="97" t="str">
        <f>IFERROR(INDEX(Results!S:S,MATCH($C213,Results!$C:$C,0),1),"")</f>
        <v/>
      </c>
      <c r="I213" s="103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101"/>
      <c r="AB213" s="95"/>
      <c r="AC213" s="96"/>
      <c r="AD213" s="101"/>
      <c r="AE213" s="102"/>
      <c r="AF213" s="102"/>
      <c r="AG213" s="102" t="str">
        <f>IFERROR(IF(INDEX(Results!O:O,MATCH($C213,Results!$C:$C,0),1)=0,"",INDEX(Results!O:O,MATCH($C213,Results!$C:$C,0),1)),"")</f>
        <v/>
      </c>
    </row>
    <row r="214" spans="1:33" ht="24" customHeight="1" x14ac:dyDescent="0.25">
      <c r="A214">
        <f t="shared" si="23"/>
        <v>8</v>
      </c>
      <c r="B214">
        <f t="shared" si="24"/>
        <v>9</v>
      </c>
      <c r="C214" t="str">
        <f t="shared" si="22"/>
        <v>89</v>
      </c>
      <c r="E214" s="95" t="str">
        <f>IFERROR(INDEX(Results!P:P,MATCH($C214,Results!$C:$C,0),1),"")</f>
        <v/>
      </c>
      <c r="F214" s="101" t="str">
        <f>IFERROR(INDEX(Results!Q:Q,MATCH($C214,Results!$C:$C,0),1),"")</f>
        <v/>
      </c>
      <c r="G214" s="103"/>
      <c r="H214" s="97" t="str">
        <f>IFERROR(INDEX(Results!S:S,MATCH($C214,Results!$C:$C,0),1),"")</f>
        <v/>
      </c>
      <c r="I214" s="103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101"/>
      <c r="AB214" s="95"/>
      <c r="AC214" s="96"/>
      <c r="AD214" s="101"/>
      <c r="AE214" s="102"/>
      <c r="AF214" s="102"/>
      <c r="AG214" s="102" t="str">
        <f>IFERROR(IF(INDEX(Results!O:O,MATCH($C214,Results!$C:$C,0),1)=0,"",INDEX(Results!O:O,MATCH($C214,Results!$C:$C,0),1)),"")</f>
        <v/>
      </c>
    </row>
    <row r="215" spans="1:33" ht="24" customHeight="1" x14ac:dyDescent="0.25">
      <c r="A215">
        <f t="shared" si="23"/>
        <v>8</v>
      </c>
      <c r="B215">
        <f t="shared" si="24"/>
        <v>10</v>
      </c>
      <c r="C215" t="str">
        <f t="shared" si="22"/>
        <v>810</v>
      </c>
      <c r="E215" s="95" t="str">
        <f>IFERROR(INDEX(Results!P:P,MATCH($C215,Results!$C:$C,0),1),"")</f>
        <v/>
      </c>
      <c r="F215" s="101" t="str">
        <f>IFERROR(INDEX(Results!Q:Q,MATCH($C215,Results!$C:$C,0),1),"")</f>
        <v/>
      </c>
      <c r="G215" s="103"/>
      <c r="H215" s="97" t="str">
        <f>IFERROR(INDEX(Results!S:S,MATCH($C215,Results!$C:$C,0),1),"")</f>
        <v/>
      </c>
      <c r="I215" s="103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101"/>
      <c r="AB215" s="95"/>
      <c r="AC215" s="96"/>
      <c r="AD215" s="101"/>
      <c r="AE215" s="102"/>
      <c r="AF215" s="102"/>
      <c r="AG215" s="102" t="str">
        <f>IFERROR(IF(INDEX(Results!O:O,MATCH($C215,Results!$C:$C,0),1)=0,"",INDEX(Results!O:O,MATCH($C215,Results!$C:$C,0),1)),"")</f>
        <v/>
      </c>
    </row>
    <row r="216" spans="1:33" ht="24" customHeight="1" x14ac:dyDescent="0.25">
      <c r="A216">
        <f t="shared" si="23"/>
        <v>8</v>
      </c>
      <c r="B216">
        <f t="shared" si="24"/>
        <v>11</v>
      </c>
      <c r="C216" t="str">
        <f t="shared" si="22"/>
        <v>811</v>
      </c>
      <c r="E216" s="95" t="str">
        <f>IFERROR(INDEX(Results!P:P,MATCH($C216,Results!$C:$C,0),1),"")</f>
        <v/>
      </c>
      <c r="F216" s="101" t="str">
        <f>IFERROR(INDEX(Results!Q:Q,MATCH($C216,Results!$C:$C,0),1),"")</f>
        <v/>
      </c>
      <c r="G216" s="103"/>
      <c r="H216" s="97" t="str">
        <f>IFERROR(INDEX(Results!S:S,MATCH($C216,Results!$C:$C,0),1),"")</f>
        <v/>
      </c>
      <c r="I216" s="103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101"/>
      <c r="AB216" s="95"/>
      <c r="AC216" s="96"/>
      <c r="AD216" s="101"/>
      <c r="AE216" s="102"/>
      <c r="AF216" s="102"/>
      <c r="AG216" s="102" t="str">
        <f>IFERROR(IF(INDEX(Results!O:O,MATCH($C216,Results!$C:$C,0),1)=0,"",INDEX(Results!O:O,MATCH($C216,Results!$C:$C,0),1)),"")</f>
        <v/>
      </c>
    </row>
    <row r="217" spans="1:33" ht="24" customHeight="1" x14ac:dyDescent="0.25">
      <c r="A217">
        <f t="shared" si="23"/>
        <v>8</v>
      </c>
      <c r="B217">
        <f t="shared" si="24"/>
        <v>12</v>
      </c>
      <c r="C217" t="str">
        <f t="shared" si="22"/>
        <v>812</v>
      </c>
      <c r="E217" s="95" t="str">
        <f>IFERROR(INDEX(Results!P:P,MATCH($C217,Results!$C:$C,0),1),"")</f>
        <v/>
      </c>
      <c r="F217" s="101" t="str">
        <f>IFERROR(INDEX(Results!Q:Q,MATCH($C217,Results!$C:$C,0),1),"")</f>
        <v/>
      </c>
      <c r="G217" s="103"/>
      <c r="H217" s="97" t="str">
        <f>IFERROR(INDEX(Results!S:S,MATCH($C217,Results!$C:$C,0),1),"")</f>
        <v/>
      </c>
      <c r="I217" s="103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101"/>
      <c r="AB217" s="95"/>
      <c r="AC217" s="96"/>
      <c r="AD217" s="101"/>
      <c r="AE217" s="102"/>
      <c r="AF217" s="102"/>
      <c r="AG217" s="102" t="str">
        <f>IFERROR(IF(INDEX(Results!O:O,MATCH($C217,Results!$C:$C,0),1)=0,"",INDEX(Results!O:O,MATCH($C217,Results!$C:$C,0),1)),"")</f>
        <v/>
      </c>
    </row>
    <row r="218" spans="1:33" ht="24" customHeight="1" x14ac:dyDescent="0.25">
      <c r="A218">
        <f t="shared" si="23"/>
        <v>8</v>
      </c>
      <c r="B218">
        <f t="shared" si="24"/>
        <v>13</v>
      </c>
      <c r="C218" t="str">
        <f t="shared" si="22"/>
        <v>813</v>
      </c>
      <c r="E218" s="95" t="str">
        <f>IFERROR(INDEX(Results!P:P,MATCH($C218,Results!$C:$C,0),1),"")</f>
        <v/>
      </c>
      <c r="F218" s="101" t="str">
        <f>IFERROR(INDEX(Results!Q:Q,MATCH($C218,Results!$C:$C,0),1),"")</f>
        <v/>
      </c>
      <c r="G218" s="103"/>
      <c r="H218" s="97" t="str">
        <f>IFERROR(INDEX(Results!S:S,MATCH($C218,Results!$C:$C,0),1),"")</f>
        <v/>
      </c>
      <c r="I218" s="103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101"/>
      <c r="AB218" s="95"/>
      <c r="AC218" s="96"/>
      <c r="AD218" s="101"/>
      <c r="AE218" s="102"/>
      <c r="AF218" s="102"/>
      <c r="AG218" s="102" t="str">
        <f>IFERROR(IF(INDEX(Results!O:O,MATCH($C218,Results!$C:$C,0),1)=0,"",INDEX(Results!O:O,MATCH($C218,Results!$C:$C,0),1)),"")</f>
        <v/>
      </c>
    </row>
    <row r="219" spans="1:33" ht="24" customHeight="1" x14ac:dyDescent="0.25">
      <c r="A219">
        <f t="shared" si="23"/>
        <v>8</v>
      </c>
      <c r="B219">
        <f t="shared" si="24"/>
        <v>14</v>
      </c>
      <c r="C219" t="str">
        <f t="shared" si="22"/>
        <v>814</v>
      </c>
      <c r="E219" s="95" t="str">
        <f>IFERROR(INDEX(Results!P:P,MATCH($C219,Results!$C:$C,0),1),"")</f>
        <v/>
      </c>
      <c r="F219" s="101" t="str">
        <f>IFERROR(INDEX(Results!Q:Q,MATCH($C219,Results!$C:$C,0),1),"")</f>
        <v/>
      </c>
      <c r="G219" s="103"/>
      <c r="H219" s="97" t="str">
        <f>IFERROR(INDEX(Results!S:S,MATCH($C219,Results!$C:$C,0),1),"")</f>
        <v/>
      </c>
      <c r="I219" s="103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101"/>
      <c r="AB219" s="95"/>
      <c r="AC219" s="96"/>
      <c r="AD219" s="101"/>
      <c r="AE219" s="102"/>
      <c r="AF219" s="102"/>
      <c r="AG219" s="102" t="str">
        <f>IFERROR(IF(INDEX(Results!O:O,MATCH($C219,Results!$C:$C,0),1)=0,"",INDEX(Results!O:O,MATCH($C219,Results!$C:$C,0),1)),"")</f>
        <v/>
      </c>
    </row>
    <row r="220" spans="1:33" ht="24" customHeight="1" x14ac:dyDescent="0.25">
      <c r="A220">
        <f t="shared" si="23"/>
        <v>8</v>
      </c>
      <c r="B220">
        <f t="shared" si="24"/>
        <v>15</v>
      </c>
      <c r="C220" t="str">
        <f t="shared" si="22"/>
        <v>815</v>
      </c>
      <c r="E220" s="95" t="str">
        <f>IFERROR(INDEX(Results!P:P,MATCH($C220,Results!$C:$C,0),1),"")</f>
        <v/>
      </c>
      <c r="F220" s="101" t="str">
        <f>IFERROR(INDEX(Results!Q:Q,MATCH($C220,Results!$C:$C,0),1),"")</f>
        <v/>
      </c>
      <c r="G220" s="103"/>
      <c r="H220" s="97" t="str">
        <f>IFERROR(INDEX(Results!S:S,MATCH($C220,Results!$C:$C,0),1),"")</f>
        <v/>
      </c>
      <c r="I220" s="103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101"/>
      <c r="AB220" s="95"/>
      <c r="AC220" s="96"/>
      <c r="AD220" s="101"/>
      <c r="AE220" s="102"/>
      <c r="AF220" s="102"/>
      <c r="AG220" s="102" t="str">
        <f>IFERROR(IF(INDEX(Results!O:O,MATCH($C220,Results!$C:$C,0),1)=0,"",INDEX(Results!O:O,MATCH($C220,Results!$C:$C,0),1)),"")</f>
        <v/>
      </c>
    </row>
    <row r="221" spans="1:33" ht="24" customHeight="1" x14ac:dyDescent="0.25">
      <c r="A221">
        <f t="shared" si="23"/>
        <v>8</v>
      </c>
      <c r="B221">
        <f t="shared" si="24"/>
        <v>16</v>
      </c>
      <c r="C221" t="str">
        <f t="shared" si="22"/>
        <v>816</v>
      </c>
      <c r="E221" s="95" t="str">
        <f>IFERROR(INDEX(Results!P:P,MATCH($C221,Results!$C:$C,0),1),"")</f>
        <v/>
      </c>
      <c r="F221" s="101" t="str">
        <f>IFERROR(INDEX(Results!Q:Q,MATCH($C221,Results!$C:$C,0),1),"")</f>
        <v/>
      </c>
      <c r="G221" s="103"/>
      <c r="H221" s="97" t="str">
        <f>IFERROR(INDEX(Results!S:S,MATCH($C221,Results!$C:$C,0),1),"")</f>
        <v/>
      </c>
      <c r="I221" s="103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101"/>
      <c r="AB221" s="95"/>
      <c r="AC221" s="96"/>
      <c r="AD221" s="101"/>
      <c r="AE221" s="102"/>
      <c r="AF221" s="102"/>
      <c r="AG221" s="102" t="str">
        <f>IFERROR(IF(INDEX(Results!O:O,MATCH($C221,Results!$C:$C,0),1)=0,"",INDEX(Results!O:O,MATCH($C221,Results!$C:$C,0),1)),"")</f>
        <v/>
      </c>
    </row>
    <row r="222" spans="1:33" ht="24" customHeight="1" x14ac:dyDescent="0.25">
      <c r="A222">
        <f t="shared" si="23"/>
        <v>8</v>
      </c>
      <c r="B222">
        <f t="shared" si="24"/>
        <v>17</v>
      </c>
      <c r="C222" t="str">
        <f t="shared" si="22"/>
        <v>817</v>
      </c>
      <c r="E222" s="95" t="str">
        <f>IFERROR(INDEX(Results!P:P,MATCH($C222,Results!$C:$C,0),1),"")</f>
        <v/>
      </c>
      <c r="F222" s="101" t="str">
        <f>IFERROR(INDEX(Results!Q:Q,MATCH($C222,Results!$C:$C,0),1),"")</f>
        <v/>
      </c>
      <c r="G222" s="103"/>
      <c r="H222" s="97" t="str">
        <f>IFERROR(INDEX(Results!S:S,MATCH($C222,Results!$C:$C,0),1),"")</f>
        <v/>
      </c>
      <c r="I222" s="103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101"/>
      <c r="AB222" s="95"/>
      <c r="AC222" s="96"/>
      <c r="AD222" s="101"/>
      <c r="AE222" s="102"/>
      <c r="AF222" s="102"/>
      <c r="AG222" s="102" t="str">
        <f>IFERROR(IF(INDEX(Results!O:O,MATCH($C222,Results!$C:$C,0),1)=0,"",INDEX(Results!O:O,MATCH($C222,Results!$C:$C,0),1)),"")</f>
        <v/>
      </c>
    </row>
    <row r="223" spans="1:33" ht="24" customHeight="1" x14ac:dyDescent="0.25">
      <c r="A223">
        <f t="shared" si="23"/>
        <v>8</v>
      </c>
      <c r="B223">
        <f t="shared" si="24"/>
        <v>18</v>
      </c>
      <c r="C223" t="str">
        <f t="shared" si="22"/>
        <v>818</v>
      </c>
      <c r="E223" s="95" t="str">
        <f>IFERROR(INDEX(Results!P:P,MATCH($C223,Results!$C:$C,0),1),"")</f>
        <v/>
      </c>
      <c r="F223" s="101" t="str">
        <f>IFERROR(INDEX(Results!Q:Q,MATCH($C223,Results!$C:$C,0),1),"")</f>
        <v/>
      </c>
      <c r="G223" s="103"/>
      <c r="H223" s="97" t="str">
        <f>IFERROR(INDEX(Results!S:S,MATCH($C223,Results!$C:$C,0),1),"")</f>
        <v/>
      </c>
      <c r="I223" s="103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101"/>
      <c r="AB223" s="95"/>
      <c r="AC223" s="96"/>
      <c r="AD223" s="101"/>
      <c r="AE223" s="102"/>
      <c r="AF223" s="102"/>
      <c r="AG223" s="102" t="str">
        <f>IFERROR(IF(INDEX(Results!O:O,MATCH($C223,Results!$C:$C,0),1)=0,"",INDEX(Results!O:O,MATCH($C223,Results!$C:$C,0),1)),"")</f>
        <v/>
      </c>
    </row>
    <row r="224" spans="1:33" ht="24" customHeight="1" x14ac:dyDescent="0.25">
      <c r="A224">
        <f t="shared" si="23"/>
        <v>8</v>
      </c>
      <c r="B224">
        <f t="shared" si="24"/>
        <v>19</v>
      </c>
      <c r="C224" t="str">
        <f t="shared" si="22"/>
        <v>819</v>
      </c>
      <c r="E224" s="95" t="str">
        <f>IFERROR(INDEX(Results!P:P,MATCH($C224,Results!$C:$C,0),1),"")</f>
        <v/>
      </c>
      <c r="F224" s="101" t="str">
        <f>IFERROR(INDEX(Results!Q:Q,MATCH($C224,Results!$C:$C,0),1),"")</f>
        <v/>
      </c>
      <c r="G224" s="103"/>
      <c r="H224" s="97" t="str">
        <f>IFERROR(INDEX(Results!S:S,MATCH($C224,Results!$C:$C,0),1),"")</f>
        <v/>
      </c>
      <c r="I224" s="103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101"/>
      <c r="AB224" s="95"/>
      <c r="AC224" s="96"/>
      <c r="AD224" s="101"/>
      <c r="AE224" s="102"/>
      <c r="AF224" s="102"/>
      <c r="AG224" s="102" t="str">
        <f>IFERROR(IF(INDEX(Results!O:O,MATCH($C224,Results!$C:$C,0),1)=0,"",INDEX(Results!O:O,MATCH($C224,Results!$C:$C,0),1)),"")</f>
        <v/>
      </c>
    </row>
    <row r="225" spans="1:33" ht="24" customHeight="1" thickBot="1" x14ac:dyDescent="0.3">
      <c r="A225">
        <f t="shared" si="23"/>
        <v>8</v>
      </c>
      <c r="B225">
        <f t="shared" si="24"/>
        <v>20</v>
      </c>
      <c r="C225" t="str">
        <f t="shared" si="22"/>
        <v>820</v>
      </c>
      <c r="E225" s="104" t="str">
        <f>IFERROR(INDEX(Results!P:P,MATCH($C225,Results!$C:$C,0),1),"")</f>
        <v/>
      </c>
      <c r="F225" s="108" t="str">
        <f>IFERROR(INDEX(Results!Q:Q,MATCH($C225,Results!$C:$C,0),1),"")</f>
        <v/>
      </c>
      <c r="G225" s="107"/>
      <c r="H225" s="106" t="str">
        <f>IFERROR(INDEX(Results!S:S,MATCH($C225,Results!$C:$C,0),1),"")</f>
        <v/>
      </c>
      <c r="I225" s="107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8"/>
      <c r="AB225" s="104"/>
      <c r="AC225" s="105"/>
      <c r="AD225" s="108"/>
      <c r="AE225" s="109"/>
      <c r="AF225" s="109"/>
      <c r="AG225" s="109" t="str">
        <f>IFERROR(IF(INDEX(Results!O:O,MATCH($C225,Results!$C:$C,0),1)=0,"",INDEX(Results!O:O,MATCH($C225,Results!$C:$C,0),1)),"")</f>
        <v/>
      </c>
    </row>
    <row r="227" spans="1:33" ht="18.75" x14ac:dyDescent="0.3">
      <c r="E227" s="92" t="s">
        <v>133</v>
      </c>
    </row>
    <row r="228" spans="1:33" ht="4.5" customHeight="1" x14ac:dyDescent="0.25"/>
    <row r="229" spans="1:33" ht="25.5" customHeight="1" x14ac:dyDescent="0.25">
      <c r="E229" s="80" t="s">
        <v>134</v>
      </c>
      <c r="G229" s="82" t="str">
        <f>Classes!$A$11</f>
        <v>Class 9 Official 13 - 26 yrs 120cm</v>
      </c>
      <c r="H229" s="81"/>
      <c r="I229" s="82"/>
      <c r="J229" s="82"/>
      <c r="K229" s="82"/>
      <c r="L229" s="82"/>
      <c r="M229" s="82"/>
      <c r="N229" s="80"/>
      <c r="O229" s="80"/>
      <c r="P229" s="80"/>
      <c r="Q229" s="80" t="s">
        <v>135</v>
      </c>
      <c r="R229" s="80"/>
      <c r="S229" s="82" t="str">
        <f>Classes!$J$5</f>
        <v>Two Phase</v>
      </c>
      <c r="T229" s="82"/>
      <c r="U229" s="82"/>
      <c r="V229" s="82"/>
      <c r="W229" s="82"/>
      <c r="X229" s="82"/>
      <c r="Y229" s="82"/>
      <c r="Z229" s="82"/>
      <c r="AA229" s="80"/>
      <c r="AB229" s="80"/>
      <c r="AC229" s="80" t="s">
        <v>137</v>
      </c>
      <c r="AD229" s="80"/>
      <c r="AE229" s="81"/>
      <c r="AF229" s="81"/>
      <c r="AG229" s="81"/>
    </row>
    <row r="230" spans="1:33" ht="25.5" customHeight="1" x14ac:dyDescent="0.25">
      <c r="E230" s="80" t="s">
        <v>145</v>
      </c>
      <c r="G230" s="82"/>
      <c r="H230" s="82"/>
      <c r="I230" s="82"/>
      <c r="J230" s="82"/>
      <c r="K230" s="82"/>
      <c r="L230" s="82"/>
      <c r="M230" s="82"/>
      <c r="N230" s="80"/>
      <c r="O230" s="80"/>
      <c r="P230" s="80"/>
      <c r="Q230" s="80" t="s">
        <v>136</v>
      </c>
      <c r="R230" s="80"/>
      <c r="S230" s="82" t="str">
        <f>Classes!$A$1</f>
        <v>Runcorn</v>
      </c>
      <c r="T230" s="82"/>
      <c r="U230" s="82"/>
      <c r="V230" s="82"/>
      <c r="W230" s="82"/>
      <c r="X230" s="82"/>
      <c r="Y230" s="82"/>
      <c r="Z230" s="82"/>
      <c r="AA230" s="80"/>
      <c r="AB230" s="80"/>
      <c r="AC230" s="80"/>
      <c r="AD230" s="80"/>
    </row>
    <row r="231" spans="1:33" ht="15.75" thickBot="1" x14ac:dyDescent="0.3"/>
    <row r="232" spans="1:33" ht="15.75" thickBot="1" x14ac:dyDescent="0.3">
      <c r="I232" s="86" t="s">
        <v>140</v>
      </c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8"/>
    </row>
    <row r="233" spans="1:33" ht="47.25" customHeight="1" thickBot="1" x14ac:dyDescent="0.3">
      <c r="E233" s="83" t="s">
        <v>138</v>
      </c>
      <c r="F233" s="110" t="s">
        <v>139</v>
      </c>
      <c r="G233" s="111"/>
      <c r="H233" s="85" t="s">
        <v>8</v>
      </c>
      <c r="I233" s="89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1"/>
      <c r="AB233" s="113" t="s">
        <v>141</v>
      </c>
      <c r="AC233" s="84" t="s">
        <v>142</v>
      </c>
      <c r="AD233" s="114" t="s">
        <v>143</v>
      </c>
      <c r="AE233" s="112" t="s">
        <v>144</v>
      </c>
      <c r="AF233" s="112" t="s">
        <v>147</v>
      </c>
      <c r="AG233" s="112" t="s">
        <v>146</v>
      </c>
    </row>
    <row r="234" spans="1:33" ht="24" customHeight="1" x14ac:dyDescent="0.25">
      <c r="A234">
        <f>INDEX(Classes!$E$3:$E$15,MATCH(Judges_ScoreSheet_1!G229,Classes!$A$3:$A$15,0),1)</f>
        <v>9</v>
      </c>
      <c r="B234">
        <v>1</v>
      </c>
      <c r="C234" t="str">
        <f>A234&amp;B234</f>
        <v>91</v>
      </c>
      <c r="E234" s="95" t="str">
        <f>IFERROR(INDEX(Results!P:P,MATCH($C234,Results!$C:$C,0),1),"")</f>
        <v/>
      </c>
      <c r="F234" s="101" t="str">
        <f>IFERROR(INDEX(Results!Q:Q,MATCH($C234,Results!$C:$C,0),1),"")</f>
        <v/>
      </c>
      <c r="G234" s="103"/>
      <c r="H234" s="97" t="str">
        <f>IFERROR(INDEX(Results!S:S,MATCH($C234,Results!$C:$C,0),1),"")</f>
        <v/>
      </c>
      <c r="I234" s="98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100"/>
      <c r="AB234" s="95"/>
      <c r="AC234" s="96"/>
      <c r="AD234" s="101"/>
      <c r="AE234" s="102"/>
      <c r="AF234" s="102"/>
      <c r="AG234" s="102" t="str">
        <f>IFERROR(IF(INDEX(Results!O:O,MATCH($C234,Results!$C:$C,0),1)=0,"",INDEX(Results!O:O,MATCH($C234,Results!$C:$C,0),1)),"")</f>
        <v/>
      </c>
    </row>
    <row r="235" spans="1:33" ht="24" customHeight="1" x14ac:dyDescent="0.25">
      <c r="A235">
        <f>A234</f>
        <v>9</v>
      </c>
      <c r="B235">
        <f>B234+1</f>
        <v>2</v>
      </c>
      <c r="C235" t="str">
        <f t="shared" ref="C235:C253" si="25">A235&amp;B235</f>
        <v>92</v>
      </c>
      <c r="E235" s="95" t="str">
        <f>IFERROR(INDEX(Results!P:P,MATCH($C235,Results!$C:$C,0),1),"")</f>
        <v/>
      </c>
      <c r="F235" s="101" t="str">
        <f>IFERROR(INDEX(Results!Q:Q,MATCH($C235,Results!$C:$C,0),1),"")</f>
        <v/>
      </c>
      <c r="G235" s="103"/>
      <c r="H235" s="97" t="str">
        <f>IFERROR(INDEX(Results!S:S,MATCH($C235,Results!$C:$C,0),1),"")</f>
        <v/>
      </c>
      <c r="I235" s="103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101"/>
      <c r="AB235" s="95"/>
      <c r="AC235" s="96"/>
      <c r="AD235" s="101"/>
      <c r="AE235" s="102"/>
      <c r="AF235" s="102"/>
      <c r="AG235" s="102" t="str">
        <f>IFERROR(IF(INDEX(Results!O:O,MATCH($C235,Results!$C:$C,0),1)=0,"",INDEX(Results!O:O,MATCH($C235,Results!$C:$C,0),1)),"")</f>
        <v/>
      </c>
    </row>
    <row r="236" spans="1:33" ht="24" customHeight="1" x14ac:dyDescent="0.25">
      <c r="A236">
        <f t="shared" ref="A236:A253" si="26">A235</f>
        <v>9</v>
      </c>
      <c r="B236">
        <f t="shared" ref="B236:B253" si="27">B235+1</f>
        <v>3</v>
      </c>
      <c r="C236" t="str">
        <f t="shared" si="25"/>
        <v>93</v>
      </c>
      <c r="E236" s="95" t="str">
        <f>IFERROR(INDEX(Results!P:P,MATCH($C236,Results!$C:$C,0),1),"")</f>
        <v/>
      </c>
      <c r="F236" s="101" t="str">
        <f>IFERROR(INDEX(Results!Q:Q,MATCH($C236,Results!$C:$C,0),1),"")</f>
        <v/>
      </c>
      <c r="G236" s="103"/>
      <c r="H236" s="97" t="str">
        <f>IFERROR(INDEX(Results!S:S,MATCH($C236,Results!$C:$C,0),1),"")</f>
        <v/>
      </c>
      <c r="I236" s="103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101"/>
      <c r="AB236" s="95"/>
      <c r="AC236" s="96"/>
      <c r="AD236" s="101"/>
      <c r="AE236" s="102"/>
      <c r="AF236" s="102"/>
      <c r="AG236" s="102" t="str">
        <f>IFERROR(IF(INDEX(Results!O:O,MATCH($C236,Results!$C:$C,0),1)=0,"",INDEX(Results!O:O,MATCH($C236,Results!$C:$C,0),1)),"")</f>
        <v/>
      </c>
    </row>
    <row r="237" spans="1:33" ht="24" customHeight="1" x14ac:dyDescent="0.25">
      <c r="A237">
        <f t="shared" si="26"/>
        <v>9</v>
      </c>
      <c r="B237">
        <f t="shared" si="27"/>
        <v>4</v>
      </c>
      <c r="C237" t="str">
        <f t="shared" si="25"/>
        <v>94</v>
      </c>
      <c r="E237" s="95" t="str">
        <f>IFERROR(INDEX(Results!P:P,MATCH($C237,Results!$C:$C,0),1),"")</f>
        <v/>
      </c>
      <c r="F237" s="101" t="str">
        <f>IFERROR(INDEX(Results!Q:Q,MATCH($C237,Results!$C:$C,0),1),"")</f>
        <v/>
      </c>
      <c r="G237" s="103"/>
      <c r="H237" s="97" t="str">
        <f>IFERROR(INDEX(Results!S:S,MATCH($C237,Results!$C:$C,0),1),"")</f>
        <v/>
      </c>
      <c r="I237" s="103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101"/>
      <c r="AB237" s="95"/>
      <c r="AC237" s="96"/>
      <c r="AD237" s="101"/>
      <c r="AE237" s="102"/>
      <c r="AF237" s="102"/>
      <c r="AG237" s="102" t="str">
        <f>IFERROR(IF(INDEX(Results!O:O,MATCH($C237,Results!$C:$C,0),1)=0,"",INDEX(Results!O:O,MATCH($C237,Results!$C:$C,0),1)),"")</f>
        <v/>
      </c>
    </row>
    <row r="238" spans="1:33" ht="24" customHeight="1" x14ac:dyDescent="0.25">
      <c r="A238">
        <f t="shared" si="26"/>
        <v>9</v>
      </c>
      <c r="B238">
        <f t="shared" si="27"/>
        <v>5</v>
      </c>
      <c r="C238" t="str">
        <f t="shared" si="25"/>
        <v>95</v>
      </c>
      <c r="E238" s="95" t="str">
        <f>IFERROR(INDEX(Results!P:P,MATCH($C238,Results!$C:$C,0),1),"")</f>
        <v/>
      </c>
      <c r="F238" s="101" t="str">
        <f>IFERROR(INDEX(Results!Q:Q,MATCH($C238,Results!$C:$C,0),1),"")</f>
        <v/>
      </c>
      <c r="G238" s="103"/>
      <c r="H238" s="97" t="str">
        <f>IFERROR(INDEX(Results!S:S,MATCH($C238,Results!$C:$C,0),1),"")</f>
        <v/>
      </c>
      <c r="I238" s="103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101"/>
      <c r="AB238" s="95"/>
      <c r="AC238" s="96"/>
      <c r="AD238" s="101"/>
      <c r="AE238" s="102"/>
      <c r="AF238" s="102"/>
      <c r="AG238" s="102" t="str">
        <f>IFERROR(IF(INDEX(Results!O:O,MATCH($C238,Results!$C:$C,0),1)=0,"",INDEX(Results!O:O,MATCH($C238,Results!$C:$C,0),1)),"")</f>
        <v/>
      </c>
    </row>
    <row r="239" spans="1:33" ht="24" customHeight="1" x14ac:dyDescent="0.25">
      <c r="A239">
        <f t="shared" si="26"/>
        <v>9</v>
      </c>
      <c r="B239">
        <f t="shared" si="27"/>
        <v>6</v>
      </c>
      <c r="C239" t="str">
        <f t="shared" si="25"/>
        <v>96</v>
      </c>
      <c r="E239" s="95" t="str">
        <f>IFERROR(INDEX(Results!P:P,MATCH($C239,Results!$C:$C,0),1),"")</f>
        <v/>
      </c>
      <c r="F239" s="101" t="str">
        <f>IFERROR(INDEX(Results!Q:Q,MATCH($C239,Results!$C:$C,0),1),"")</f>
        <v/>
      </c>
      <c r="G239" s="103"/>
      <c r="H239" s="97" t="str">
        <f>IFERROR(INDEX(Results!S:S,MATCH($C239,Results!$C:$C,0),1),"")</f>
        <v/>
      </c>
      <c r="I239" s="103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101"/>
      <c r="AB239" s="95"/>
      <c r="AC239" s="96"/>
      <c r="AD239" s="101"/>
      <c r="AE239" s="102"/>
      <c r="AF239" s="102"/>
      <c r="AG239" s="102" t="str">
        <f>IFERROR(IF(INDEX(Results!O:O,MATCH($C239,Results!$C:$C,0),1)=0,"",INDEX(Results!O:O,MATCH($C239,Results!$C:$C,0),1)),"")</f>
        <v/>
      </c>
    </row>
    <row r="240" spans="1:33" ht="24" customHeight="1" x14ac:dyDescent="0.25">
      <c r="A240">
        <f t="shared" si="26"/>
        <v>9</v>
      </c>
      <c r="B240">
        <f t="shared" si="27"/>
        <v>7</v>
      </c>
      <c r="C240" t="str">
        <f t="shared" si="25"/>
        <v>97</v>
      </c>
      <c r="E240" s="95" t="str">
        <f>IFERROR(INDEX(Results!P:P,MATCH($C240,Results!$C:$C,0),1),"")</f>
        <v/>
      </c>
      <c r="F240" s="101" t="str">
        <f>IFERROR(INDEX(Results!Q:Q,MATCH($C240,Results!$C:$C,0),1),"")</f>
        <v/>
      </c>
      <c r="G240" s="103"/>
      <c r="H240" s="97" t="str">
        <f>IFERROR(INDEX(Results!S:S,MATCH($C240,Results!$C:$C,0),1),"")</f>
        <v/>
      </c>
      <c r="I240" s="103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101"/>
      <c r="AB240" s="95"/>
      <c r="AC240" s="96"/>
      <c r="AD240" s="101"/>
      <c r="AE240" s="102"/>
      <c r="AF240" s="102"/>
      <c r="AG240" s="102" t="str">
        <f>IFERROR(IF(INDEX(Results!O:O,MATCH($C240,Results!$C:$C,0),1)=0,"",INDEX(Results!O:O,MATCH($C240,Results!$C:$C,0),1)),"")</f>
        <v/>
      </c>
    </row>
    <row r="241" spans="1:33" ht="24" customHeight="1" x14ac:dyDescent="0.25">
      <c r="A241">
        <f t="shared" si="26"/>
        <v>9</v>
      </c>
      <c r="B241">
        <f t="shared" si="27"/>
        <v>8</v>
      </c>
      <c r="C241" t="str">
        <f t="shared" si="25"/>
        <v>98</v>
      </c>
      <c r="E241" s="95" t="str">
        <f>IFERROR(INDEX(Results!P:P,MATCH($C241,Results!$C:$C,0),1),"")</f>
        <v/>
      </c>
      <c r="F241" s="101" t="str">
        <f>IFERROR(INDEX(Results!Q:Q,MATCH($C241,Results!$C:$C,0),1),"")</f>
        <v/>
      </c>
      <c r="G241" s="103"/>
      <c r="H241" s="97" t="str">
        <f>IFERROR(INDEX(Results!S:S,MATCH($C241,Results!$C:$C,0),1),"")</f>
        <v/>
      </c>
      <c r="I241" s="103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101"/>
      <c r="AB241" s="95"/>
      <c r="AC241" s="96"/>
      <c r="AD241" s="101"/>
      <c r="AE241" s="102"/>
      <c r="AF241" s="102"/>
      <c r="AG241" s="102" t="str">
        <f>IFERROR(IF(INDEX(Results!O:O,MATCH($C241,Results!$C:$C,0),1)=0,"",INDEX(Results!O:O,MATCH($C241,Results!$C:$C,0),1)),"")</f>
        <v/>
      </c>
    </row>
    <row r="242" spans="1:33" ht="24" customHeight="1" x14ac:dyDescent="0.25">
      <c r="A242">
        <f t="shared" si="26"/>
        <v>9</v>
      </c>
      <c r="B242">
        <f t="shared" si="27"/>
        <v>9</v>
      </c>
      <c r="C242" t="str">
        <f t="shared" si="25"/>
        <v>99</v>
      </c>
      <c r="E242" s="95" t="str">
        <f>IFERROR(INDEX(Results!P:P,MATCH($C242,Results!$C:$C,0),1),"")</f>
        <v/>
      </c>
      <c r="F242" s="101" t="str">
        <f>IFERROR(INDEX(Results!Q:Q,MATCH($C242,Results!$C:$C,0),1),"")</f>
        <v/>
      </c>
      <c r="G242" s="103"/>
      <c r="H242" s="97" t="str">
        <f>IFERROR(INDEX(Results!S:S,MATCH($C242,Results!$C:$C,0),1),"")</f>
        <v/>
      </c>
      <c r="I242" s="103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101"/>
      <c r="AB242" s="95"/>
      <c r="AC242" s="96"/>
      <c r="AD242" s="101"/>
      <c r="AE242" s="102"/>
      <c r="AF242" s="102"/>
      <c r="AG242" s="102" t="str">
        <f>IFERROR(IF(INDEX(Results!O:O,MATCH($C242,Results!$C:$C,0),1)=0,"",INDEX(Results!O:O,MATCH($C242,Results!$C:$C,0),1)),"")</f>
        <v/>
      </c>
    </row>
    <row r="243" spans="1:33" ht="24" customHeight="1" x14ac:dyDescent="0.25">
      <c r="A243">
        <f t="shared" si="26"/>
        <v>9</v>
      </c>
      <c r="B243">
        <f t="shared" si="27"/>
        <v>10</v>
      </c>
      <c r="C243" t="str">
        <f t="shared" si="25"/>
        <v>910</v>
      </c>
      <c r="E243" s="95" t="str">
        <f>IFERROR(INDEX(Results!P:P,MATCH($C243,Results!$C:$C,0),1),"")</f>
        <v/>
      </c>
      <c r="F243" s="101" t="str">
        <f>IFERROR(INDEX(Results!Q:Q,MATCH($C243,Results!$C:$C,0),1),"")</f>
        <v/>
      </c>
      <c r="G243" s="103"/>
      <c r="H243" s="97" t="str">
        <f>IFERROR(INDEX(Results!S:S,MATCH($C243,Results!$C:$C,0),1),"")</f>
        <v/>
      </c>
      <c r="I243" s="103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101"/>
      <c r="AB243" s="95"/>
      <c r="AC243" s="96"/>
      <c r="AD243" s="101"/>
      <c r="AE243" s="102"/>
      <c r="AF243" s="102"/>
      <c r="AG243" s="102" t="str">
        <f>IFERROR(IF(INDEX(Results!O:O,MATCH($C243,Results!$C:$C,0),1)=0,"",INDEX(Results!O:O,MATCH($C243,Results!$C:$C,0),1)),"")</f>
        <v/>
      </c>
    </row>
    <row r="244" spans="1:33" ht="24" customHeight="1" x14ac:dyDescent="0.25">
      <c r="A244">
        <f t="shared" si="26"/>
        <v>9</v>
      </c>
      <c r="B244">
        <f t="shared" si="27"/>
        <v>11</v>
      </c>
      <c r="C244" t="str">
        <f t="shared" si="25"/>
        <v>911</v>
      </c>
      <c r="E244" s="95" t="str">
        <f>IFERROR(INDEX(Results!P:P,MATCH($C244,Results!$C:$C,0),1),"")</f>
        <v/>
      </c>
      <c r="F244" s="101" t="str">
        <f>IFERROR(INDEX(Results!Q:Q,MATCH($C244,Results!$C:$C,0),1),"")</f>
        <v/>
      </c>
      <c r="G244" s="103"/>
      <c r="H244" s="97" t="str">
        <f>IFERROR(INDEX(Results!S:S,MATCH($C244,Results!$C:$C,0),1),"")</f>
        <v/>
      </c>
      <c r="I244" s="103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101"/>
      <c r="AB244" s="95"/>
      <c r="AC244" s="96"/>
      <c r="AD244" s="101"/>
      <c r="AE244" s="102"/>
      <c r="AF244" s="102"/>
      <c r="AG244" s="102" t="str">
        <f>IFERROR(IF(INDEX(Results!O:O,MATCH($C244,Results!$C:$C,0),1)=0,"",INDEX(Results!O:O,MATCH($C244,Results!$C:$C,0),1)),"")</f>
        <v/>
      </c>
    </row>
    <row r="245" spans="1:33" ht="24" customHeight="1" x14ac:dyDescent="0.25">
      <c r="A245">
        <f t="shared" si="26"/>
        <v>9</v>
      </c>
      <c r="B245">
        <f t="shared" si="27"/>
        <v>12</v>
      </c>
      <c r="C245" t="str">
        <f t="shared" si="25"/>
        <v>912</v>
      </c>
      <c r="E245" s="95" t="str">
        <f>IFERROR(INDEX(Results!P:P,MATCH($C245,Results!$C:$C,0),1),"")</f>
        <v/>
      </c>
      <c r="F245" s="101" t="str">
        <f>IFERROR(INDEX(Results!Q:Q,MATCH($C245,Results!$C:$C,0),1),"")</f>
        <v/>
      </c>
      <c r="G245" s="103"/>
      <c r="H245" s="97" t="str">
        <f>IFERROR(INDEX(Results!S:S,MATCH($C245,Results!$C:$C,0),1),"")</f>
        <v/>
      </c>
      <c r="I245" s="103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101"/>
      <c r="AB245" s="95"/>
      <c r="AC245" s="96"/>
      <c r="AD245" s="101"/>
      <c r="AE245" s="102"/>
      <c r="AF245" s="102"/>
      <c r="AG245" s="102" t="str">
        <f>IFERROR(IF(INDEX(Results!O:O,MATCH($C245,Results!$C:$C,0),1)=0,"",INDEX(Results!O:O,MATCH($C245,Results!$C:$C,0),1)),"")</f>
        <v/>
      </c>
    </row>
    <row r="246" spans="1:33" ht="24" customHeight="1" x14ac:dyDescent="0.25">
      <c r="A246">
        <f t="shared" si="26"/>
        <v>9</v>
      </c>
      <c r="B246">
        <f t="shared" si="27"/>
        <v>13</v>
      </c>
      <c r="C246" t="str">
        <f t="shared" si="25"/>
        <v>913</v>
      </c>
      <c r="E246" s="95" t="str">
        <f>IFERROR(INDEX(Results!P:P,MATCH($C246,Results!$C:$C,0),1),"")</f>
        <v/>
      </c>
      <c r="F246" s="101" t="str">
        <f>IFERROR(INDEX(Results!Q:Q,MATCH($C246,Results!$C:$C,0),1),"")</f>
        <v/>
      </c>
      <c r="G246" s="103"/>
      <c r="H246" s="97" t="str">
        <f>IFERROR(INDEX(Results!S:S,MATCH($C246,Results!$C:$C,0),1),"")</f>
        <v/>
      </c>
      <c r="I246" s="103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101"/>
      <c r="AB246" s="95"/>
      <c r="AC246" s="96"/>
      <c r="AD246" s="101"/>
      <c r="AE246" s="102"/>
      <c r="AF246" s="102"/>
      <c r="AG246" s="102" t="str">
        <f>IFERROR(IF(INDEX(Results!O:O,MATCH($C246,Results!$C:$C,0),1)=0,"",INDEX(Results!O:O,MATCH($C246,Results!$C:$C,0),1)),"")</f>
        <v/>
      </c>
    </row>
    <row r="247" spans="1:33" ht="24" customHeight="1" x14ac:dyDescent="0.25">
      <c r="A247">
        <f t="shared" si="26"/>
        <v>9</v>
      </c>
      <c r="B247">
        <f t="shared" si="27"/>
        <v>14</v>
      </c>
      <c r="C247" t="str">
        <f t="shared" si="25"/>
        <v>914</v>
      </c>
      <c r="E247" s="95" t="str">
        <f>IFERROR(INDEX(Results!P:P,MATCH($C247,Results!$C:$C,0),1),"")</f>
        <v/>
      </c>
      <c r="F247" s="101" t="str">
        <f>IFERROR(INDEX(Results!Q:Q,MATCH($C247,Results!$C:$C,0),1),"")</f>
        <v/>
      </c>
      <c r="G247" s="103"/>
      <c r="H247" s="97" t="str">
        <f>IFERROR(INDEX(Results!S:S,MATCH($C247,Results!$C:$C,0),1),"")</f>
        <v/>
      </c>
      <c r="I247" s="103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101"/>
      <c r="AB247" s="95"/>
      <c r="AC247" s="96"/>
      <c r="AD247" s="101"/>
      <c r="AE247" s="102"/>
      <c r="AF247" s="102"/>
      <c r="AG247" s="102" t="str">
        <f>IFERROR(IF(INDEX(Results!O:O,MATCH($C247,Results!$C:$C,0),1)=0,"",INDEX(Results!O:O,MATCH($C247,Results!$C:$C,0),1)),"")</f>
        <v/>
      </c>
    </row>
    <row r="248" spans="1:33" ht="24" customHeight="1" x14ac:dyDescent="0.25">
      <c r="A248">
        <f t="shared" si="26"/>
        <v>9</v>
      </c>
      <c r="B248">
        <f t="shared" si="27"/>
        <v>15</v>
      </c>
      <c r="C248" t="str">
        <f t="shared" si="25"/>
        <v>915</v>
      </c>
      <c r="E248" s="95" t="str">
        <f>IFERROR(INDEX(Results!P:P,MATCH($C248,Results!$C:$C,0),1),"")</f>
        <v/>
      </c>
      <c r="F248" s="101" t="str">
        <f>IFERROR(INDEX(Results!Q:Q,MATCH($C248,Results!$C:$C,0),1),"")</f>
        <v/>
      </c>
      <c r="G248" s="103"/>
      <c r="H248" s="97" t="str">
        <f>IFERROR(INDEX(Results!S:S,MATCH($C248,Results!$C:$C,0),1),"")</f>
        <v/>
      </c>
      <c r="I248" s="103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101"/>
      <c r="AB248" s="95"/>
      <c r="AC248" s="96"/>
      <c r="AD248" s="101"/>
      <c r="AE248" s="102"/>
      <c r="AF248" s="102"/>
      <c r="AG248" s="102" t="str">
        <f>IFERROR(IF(INDEX(Results!O:O,MATCH($C248,Results!$C:$C,0),1)=0,"",INDEX(Results!O:O,MATCH($C248,Results!$C:$C,0),1)),"")</f>
        <v/>
      </c>
    </row>
    <row r="249" spans="1:33" ht="24" customHeight="1" x14ac:dyDescent="0.25">
      <c r="A249">
        <f t="shared" si="26"/>
        <v>9</v>
      </c>
      <c r="B249">
        <f t="shared" si="27"/>
        <v>16</v>
      </c>
      <c r="C249" t="str">
        <f t="shared" si="25"/>
        <v>916</v>
      </c>
      <c r="E249" s="95" t="str">
        <f>IFERROR(INDEX(Results!P:P,MATCH($C249,Results!$C:$C,0),1),"")</f>
        <v/>
      </c>
      <c r="F249" s="101" t="str">
        <f>IFERROR(INDEX(Results!Q:Q,MATCH($C249,Results!$C:$C,0),1),"")</f>
        <v/>
      </c>
      <c r="G249" s="103"/>
      <c r="H249" s="97" t="str">
        <f>IFERROR(INDEX(Results!S:S,MATCH($C249,Results!$C:$C,0),1),"")</f>
        <v/>
      </c>
      <c r="I249" s="103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101"/>
      <c r="AB249" s="95"/>
      <c r="AC249" s="96"/>
      <c r="AD249" s="101"/>
      <c r="AE249" s="102"/>
      <c r="AF249" s="102"/>
      <c r="AG249" s="102" t="str">
        <f>IFERROR(IF(INDEX(Results!O:O,MATCH($C249,Results!$C:$C,0),1)=0,"",INDEX(Results!O:O,MATCH($C249,Results!$C:$C,0),1)),"")</f>
        <v/>
      </c>
    </row>
    <row r="250" spans="1:33" ht="24" customHeight="1" x14ac:dyDescent="0.25">
      <c r="A250">
        <f t="shared" si="26"/>
        <v>9</v>
      </c>
      <c r="B250">
        <f t="shared" si="27"/>
        <v>17</v>
      </c>
      <c r="C250" t="str">
        <f t="shared" si="25"/>
        <v>917</v>
      </c>
      <c r="E250" s="95" t="str">
        <f>IFERROR(INDEX(Results!P:P,MATCH($C250,Results!$C:$C,0),1),"")</f>
        <v/>
      </c>
      <c r="F250" s="101" t="str">
        <f>IFERROR(INDEX(Results!Q:Q,MATCH($C250,Results!$C:$C,0),1),"")</f>
        <v/>
      </c>
      <c r="G250" s="103"/>
      <c r="H250" s="97" t="str">
        <f>IFERROR(INDEX(Results!S:S,MATCH($C250,Results!$C:$C,0),1),"")</f>
        <v/>
      </c>
      <c r="I250" s="103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101"/>
      <c r="AB250" s="95"/>
      <c r="AC250" s="96"/>
      <c r="AD250" s="101"/>
      <c r="AE250" s="102"/>
      <c r="AF250" s="102"/>
      <c r="AG250" s="102" t="str">
        <f>IFERROR(IF(INDEX(Results!O:O,MATCH($C250,Results!$C:$C,0),1)=0,"",INDEX(Results!O:O,MATCH($C250,Results!$C:$C,0),1)),"")</f>
        <v/>
      </c>
    </row>
    <row r="251" spans="1:33" ht="24" customHeight="1" x14ac:dyDescent="0.25">
      <c r="A251">
        <f t="shared" si="26"/>
        <v>9</v>
      </c>
      <c r="B251">
        <f t="shared" si="27"/>
        <v>18</v>
      </c>
      <c r="C251" t="str">
        <f t="shared" si="25"/>
        <v>918</v>
      </c>
      <c r="E251" s="95" t="str">
        <f>IFERROR(INDEX(Results!P:P,MATCH($C251,Results!$C:$C,0),1),"")</f>
        <v/>
      </c>
      <c r="F251" s="101" t="str">
        <f>IFERROR(INDEX(Results!Q:Q,MATCH($C251,Results!$C:$C,0),1),"")</f>
        <v/>
      </c>
      <c r="G251" s="103"/>
      <c r="H251" s="97" t="str">
        <f>IFERROR(INDEX(Results!S:S,MATCH($C251,Results!$C:$C,0),1),"")</f>
        <v/>
      </c>
      <c r="I251" s="103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101"/>
      <c r="AB251" s="95"/>
      <c r="AC251" s="96"/>
      <c r="AD251" s="101"/>
      <c r="AE251" s="102"/>
      <c r="AF251" s="102"/>
      <c r="AG251" s="102" t="str">
        <f>IFERROR(IF(INDEX(Results!O:O,MATCH($C251,Results!$C:$C,0),1)=0,"",INDEX(Results!O:O,MATCH($C251,Results!$C:$C,0),1)),"")</f>
        <v/>
      </c>
    </row>
    <row r="252" spans="1:33" ht="24" customHeight="1" x14ac:dyDescent="0.25">
      <c r="A252">
        <f t="shared" si="26"/>
        <v>9</v>
      </c>
      <c r="B252">
        <f t="shared" si="27"/>
        <v>19</v>
      </c>
      <c r="C252" t="str">
        <f t="shared" si="25"/>
        <v>919</v>
      </c>
      <c r="E252" s="95" t="str">
        <f>IFERROR(INDEX(Results!P:P,MATCH($C252,Results!$C:$C,0),1),"")</f>
        <v/>
      </c>
      <c r="F252" s="101" t="str">
        <f>IFERROR(INDEX(Results!Q:Q,MATCH($C252,Results!$C:$C,0),1),"")</f>
        <v/>
      </c>
      <c r="G252" s="103"/>
      <c r="H252" s="97" t="str">
        <f>IFERROR(INDEX(Results!S:S,MATCH($C252,Results!$C:$C,0),1),"")</f>
        <v/>
      </c>
      <c r="I252" s="103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101"/>
      <c r="AB252" s="95"/>
      <c r="AC252" s="96"/>
      <c r="AD252" s="101"/>
      <c r="AE252" s="102"/>
      <c r="AF252" s="102"/>
      <c r="AG252" s="102" t="str">
        <f>IFERROR(IF(INDEX(Results!O:O,MATCH($C252,Results!$C:$C,0),1)=0,"",INDEX(Results!O:O,MATCH($C252,Results!$C:$C,0),1)),"")</f>
        <v/>
      </c>
    </row>
    <row r="253" spans="1:33" ht="24" customHeight="1" thickBot="1" x14ac:dyDescent="0.3">
      <c r="A253">
        <f t="shared" si="26"/>
        <v>9</v>
      </c>
      <c r="B253">
        <f t="shared" si="27"/>
        <v>20</v>
      </c>
      <c r="C253" t="str">
        <f t="shared" si="25"/>
        <v>920</v>
      </c>
      <c r="E253" s="104" t="str">
        <f>IFERROR(INDEX(Results!P:P,MATCH($C253,Results!$C:$C,0),1),"")</f>
        <v/>
      </c>
      <c r="F253" s="108" t="str">
        <f>IFERROR(INDEX(Results!Q:Q,MATCH($C253,Results!$C:$C,0),1),"")</f>
        <v/>
      </c>
      <c r="G253" s="107"/>
      <c r="H253" s="106" t="str">
        <f>IFERROR(INDEX(Results!S:S,MATCH($C253,Results!$C:$C,0),1),"")</f>
        <v/>
      </c>
      <c r="I253" s="107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8"/>
      <c r="AB253" s="104"/>
      <c r="AC253" s="105"/>
      <c r="AD253" s="108"/>
      <c r="AE253" s="109"/>
      <c r="AF253" s="109"/>
      <c r="AG253" s="109" t="str">
        <f>IFERROR(IF(INDEX(Results!O:O,MATCH($C253,Results!$C:$C,0),1)=0,"",INDEX(Results!O:O,MATCH($C253,Results!$C:$C,0),1)),"")</f>
        <v/>
      </c>
    </row>
    <row r="255" spans="1:33" ht="18.75" x14ac:dyDescent="0.3">
      <c r="E255" s="92" t="s">
        <v>133</v>
      </c>
    </row>
    <row r="256" spans="1:33" ht="4.5" customHeight="1" x14ac:dyDescent="0.25"/>
    <row r="257" spans="1:33" ht="25.5" customHeight="1" x14ac:dyDescent="0.25">
      <c r="E257" s="80" t="s">
        <v>134</v>
      </c>
      <c r="G257" s="82" t="str">
        <f>Classes!$A$12</f>
        <v>Class 10 Unofficial 10yrs &amp; Under 30cm</v>
      </c>
      <c r="H257" s="81"/>
      <c r="I257" s="82"/>
      <c r="J257" s="82"/>
      <c r="K257" s="82"/>
      <c r="L257" s="82"/>
      <c r="M257" s="82"/>
      <c r="N257" s="80"/>
      <c r="O257" s="80"/>
      <c r="P257" s="80"/>
      <c r="Q257" s="80" t="s">
        <v>135</v>
      </c>
      <c r="R257" s="80"/>
      <c r="S257" s="82" t="str">
        <f>Classes!$J$5</f>
        <v>Two Phase</v>
      </c>
      <c r="T257" s="82"/>
      <c r="U257" s="82"/>
      <c r="V257" s="82"/>
      <c r="W257" s="82"/>
      <c r="X257" s="82"/>
      <c r="Y257" s="82"/>
      <c r="Z257" s="82"/>
      <c r="AA257" s="80"/>
      <c r="AB257" s="80"/>
      <c r="AC257" s="80" t="s">
        <v>137</v>
      </c>
      <c r="AD257" s="80"/>
      <c r="AE257" s="81"/>
      <c r="AF257" s="81"/>
      <c r="AG257" s="81"/>
    </row>
    <row r="258" spans="1:33" ht="25.5" customHeight="1" x14ac:dyDescent="0.25">
      <c r="E258" s="80" t="s">
        <v>145</v>
      </c>
      <c r="G258" s="82"/>
      <c r="H258" s="82"/>
      <c r="I258" s="82"/>
      <c r="J258" s="82"/>
      <c r="K258" s="82"/>
      <c r="L258" s="82"/>
      <c r="M258" s="82"/>
      <c r="N258" s="80"/>
      <c r="O258" s="80"/>
      <c r="P258" s="80"/>
      <c r="Q258" s="80" t="s">
        <v>136</v>
      </c>
      <c r="R258" s="80"/>
      <c r="S258" s="82" t="str">
        <f>Classes!$A$1</f>
        <v>Runcorn</v>
      </c>
      <c r="T258" s="82"/>
      <c r="U258" s="82"/>
      <c r="V258" s="82"/>
      <c r="W258" s="82"/>
      <c r="X258" s="82"/>
      <c r="Y258" s="82"/>
      <c r="Z258" s="82"/>
      <c r="AA258" s="80"/>
      <c r="AB258" s="80"/>
      <c r="AC258" s="80"/>
      <c r="AD258" s="80"/>
    </row>
    <row r="259" spans="1:33" ht="15.75" thickBot="1" x14ac:dyDescent="0.3"/>
    <row r="260" spans="1:33" ht="15.75" thickBot="1" x14ac:dyDescent="0.3">
      <c r="I260" s="86" t="s">
        <v>140</v>
      </c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8"/>
    </row>
    <row r="261" spans="1:33" ht="47.25" customHeight="1" thickBot="1" x14ac:dyDescent="0.3">
      <c r="E261" s="83" t="s">
        <v>138</v>
      </c>
      <c r="F261" s="110" t="s">
        <v>139</v>
      </c>
      <c r="G261" s="111"/>
      <c r="H261" s="85" t="s">
        <v>8</v>
      </c>
      <c r="I261" s="89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1"/>
      <c r="AB261" s="113" t="s">
        <v>141</v>
      </c>
      <c r="AC261" s="84" t="s">
        <v>142</v>
      </c>
      <c r="AD261" s="114" t="s">
        <v>143</v>
      </c>
      <c r="AE261" s="112" t="s">
        <v>144</v>
      </c>
      <c r="AF261" s="112" t="s">
        <v>147</v>
      </c>
      <c r="AG261" s="112" t="s">
        <v>146</v>
      </c>
    </row>
    <row r="262" spans="1:33" ht="24" customHeight="1" x14ac:dyDescent="0.25">
      <c r="A262">
        <f>INDEX(Classes!$E$3:$E$15,MATCH(Judges_ScoreSheet_1!G257,Classes!$A$3:$A$15,0),1)</f>
        <v>10</v>
      </c>
      <c r="B262">
        <v>1</v>
      </c>
      <c r="C262" t="str">
        <f>A262&amp;B262</f>
        <v>101</v>
      </c>
      <c r="E262" s="95">
        <f>IFERROR(INDEX(Results!P:P,MATCH($C262,Results!$C:$C,0),1),"")</f>
        <v>26</v>
      </c>
      <c r="F262" s="101" t="str">
        <f>IFERROR(INDEX(Results!Q:Q,MATCH($C262,Results!$C:$C,0),1),"")</f>
        <v>Bella Kaplan</v>
      </c>
      <c r="G262" s="103"/>
      <c r="H262" s="97" t="str">
        <f>IFERROR(INDEX(Results!S:S,MATCH($C262,Results!$C:$C,0),1),"")</f>
        <v>Nerang</v>
      </c>
      <c r="I262" s="98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100"/>
      <c r="AB262" s="95"/>
      <c r="AC262" s="96"/>
      <c r="AD262" s="101"/>
      <c r="AE262" s="102"/>
      <c r="AF262" s="102"/>
      <c r="AG262" s="102" t="str">
        <f>IFERROR(IF(INDEX(Results!O:O,MATCH($C262,Results!$C:$C,0),1)=0,"",INDEX(Results!O:O,MATCH($C262,Results!$C:$C,0),1)),"")</f>
        <v/>
      </c>
    </row>
    <row r="263" spans="1:33" ht="24" customHeight="1" x14ac:dyDescent="0.25">
      <c r="A263">
        <f>A262</f>
        <v>10</v>
      </c>
      <c r="B263">
        <f>B262+1</f>
        <v>2</v>
      </c>
      <c r="C263" t="str">
        <f t="shared" ref="C263:C281" si="28">A263&amp;B263</f>
        <v>102</v>
      </c>
      <c r="E263" s="95">
        <f>IFERROR(INDEX(Results!P:P,MATCH($C263,Results!$C:$C,0),1),"")</f>
        <v>1</v>
      </c>
      <c r="F263" s="101" t="str">
        <f>IFERROR(INDEX(Results!Q:Q,MATCH($C263,Results!$C:$C,0),1),"")</f>
        <v>Rosie Brown</v>
      </c>
      <c r="G263" s="103"/>
      <c r="H263" s="97" t="str">
        <f>IFERROR(INDEX(Results!S:S,MATCH($C263,Results!$C:$C,0),1),"")</f>
        <v xml:space="preserve">Northern Suburbs </v>
      </c>
      <c r="I263" s="103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101"/>
      <c r="AB263" s="95"/>
      <c r="AC263" s="96"/>
      <c r="AD263" s="101"/>
      <c r="AE263" s="102"/>
      <c r="AF263" s="102"/>
      <c r="AG263" s="102" t="str">
        <f>IFERROR(IF(INDEX(Results!O:O,MATCH($C263,Results!$C:$C,0),1)=0,"",INDEX(Results!O:O,MATCH($C263,Results!$C:$C,0),1)),"")</f>
        <v/>
      </c>
    </row>
    <row r="264" spans="1:33" ht="24" customHeight="1" x14ac:dyDescent="0.25">
      <c r="A264">
        <f t="shared" ref="A264:A281" si="29">A263</f>
        <v>10</v>
      </c>
      <c r="B264">
        <f t="shared" ref="B264:B281" si="30">B263+1</f>
        <v>3</v>
      </c>
      <c r="C264" t="str">
        <f t="shared" si="28"/>
        <v>103</v>
      </c>
      <c r="E264" s="95">
        <f>IFERROR(INDEX(Results!P:P,MATCH($C264,Results!$C:$C,0),1),"")</f>
        <v>28</v>
      </c>
      <c r="F264" s="101" t="str">
        <f>IFERROR(INDEX(Results!Q:Q,MATCH($C264,Results!$C:$C,0),1),"")</f>
        <v>Izabel Norcott</v>
      </c>
      <c r="G264" s="103"/>
      <c r="H264" s="97" t="str">
        <f>IFERROR(INDEX(Results!S:S,MATCH($C264,Results!$C:$C,0),1),"")</f>
        <v>WEPC</v>
      </c>
      <c r="I264" s="103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101"/>
      <c r="AB264" s="95"/>
      <c r="AC264" s="96"/>
      <c r="AD264" s="101"/>
      <c r="AE264" s="102"/>
      <c r="AF264" s="102"/>
      <c r="AG264" s="102" t="str">
        <f>IFERROR(IF(INDEX(Results!O:O,MATCH($C264,Results!$C:$C,0),1)=0,"",INDEX(Results!O:O,MATCH($C264,Results!$C:$C,0),1)),"")</f>
        <v/>
      </c>
    </row>
    <row r="265" spans="1:33" ht="24" customHeight="1" x14ac:dyDescent="0.25">
      <c r="A265">
        <f t="shared" si="29"/>
        <v>10</v>
      </c>
      <c r="B265">
        <f t="shared" si="30"/>
        <v>4</v>
      </c>
      <c r="C265" t="str">
        <f t="shared" si="28"/>
        <v>104</v>
      </c>
      <c r="E265" s="95">
        <f>IFERROR(INDEX(Results!P:P,MATCH($C265,Results!$C:$C,0),1),"")</f>
        <v>59</v>
      </c>
      <c r="F265" s="101" t="str">
        <f>IFERROR(INDEX(Results!Q:Q,MATCH($C265,Results!$C:$C,0),1),"")</f>
        <v>Ashlin Grimmond</v>
      </c>
      <c r="G265" s="103"/>
      <c r="H265" s="97" t="str">
        <f>IFERROR(INDEX(Results!S:S,MATCH($C265,Results!$C:$C,0),1),"")</f>
        <v xml:space="preserve">Gumdale </v>
      </c>
      <c r="I265" s="103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101"/>
      <c r="AB265" s="95"/>
      <c r="AC265" s="96"/>
      <c r="AD265" s="101"/>
      <c r="AE265" s="102"/>
      <c r="AF265" s="102"/>
      <c r="AG265" s="102" t="str">
        <f>IFERROR(IF(INDEX(Results!O:O,MATCH($C265,Results!$C:$C,0),1)=0,"",INDEX(Results!O:O,MATCH($C265,Results!$C:$C,0),1)),"")</f>
        <v/>
      </c>
    </row>
    <row r="266" spans="1:33" ht="24" customHeight="1" x14ac:dyDescent="0.25">
      <c r="A266">
        <f t="shared" si="29"/>
        <v>10</v>
      </c>
      <c r="B266">
        <f t="shared" si="30"/>
        <v>5</v>
      </c>
      <c r="C266" t="str">
        <f t="shared" si="28"/>
        <v>105</v>
      </c>
      <c r="E266" s="95">
        <f>IFERROR(INDEX(Results!P:P,MATCH($C266,Results!$C:$C,0),1),"")</f>
        <v>18</v>
      </c>
      <c r="F266" s="101" t="str">
        <f>IFERROR(INDEX(Results!Q:Q,MATCH($C266,Results!$C:$C,0),1),"")</f>
        <v>Amahlia Stevenson</v>
      </c>
      <c r="G266" s="103"/>
      <c r="H266" s="97" t="str">
        <f>IFERROR(INDEX(Results!S:S,MATCH($C266,Results!$C:$C,0),1),"")</f>
        <v xml:space="preserve">Redlands </v>
      </c>
      <c r="I266" s="103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101"/>
      <c r="AB266" s="95"/>
      <c r="AC266" s="96"/>
      <c r="AD266" s="101"/>
      <c r="AE266" s="102"/>
      <c r="AF266" s="102"/>
      <c r="AG266" s="102" t="str">
        <f>IFERROR(IF(INDEX(Results!O:O,MATCH($C266,Results!$C:$C,0),1)=0,"",INDEX(Results!O:O,MATCH($C266,Results!$C:$C,0),1)),"")</f>
        <v/>
      </c>
    </row>
    <row r="267" spans="1:33" ht="24" customHeight="1" x14ac:dyDescent="0.25">
      <c r="A267">
        <f t="shared" si="29"/>
        <v>10</v>
      </c>
      <c r="B267">
        <f t="shared" si="30"/>
        <v>6</v>
      </c>
      <c r="C267" t="str">
        <f t="shared" si="28"/>
        <v>106</v>
      </c>
      <c r="E267" s="95">
        <f>IFERROR(INDEX(Results!P:P,MATCH($C267,Results!$C:$C,0),1),"")</f>
        <v>3</v>
      </c>
      <c r="F267" s="101" t="str">
        <f>IFERROR(INDEX(Results!Q:Q,MATCH($C267,Results!$C:$C,0),1),"")</f>
        <v>Maddie Reid</v>
      </c>
      <c r="G267" s="103"/>
      <c r="H267" s="97" t="str">
        <f>IFERROR(INDEX(Results!S:S,MATCH($C267,Results!$C:$C,0),1),"")</f>
        <v>Samford</v>
      </c>
      <c r="I267" s="103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101"/>
      <c r="AB267" s="95"/>
      <c r="AC267" s="96"/>
      <c r="AD267" s="101"/>
      <c r="AE267" s="102"/>
      <c r="AF267" s="102"/>
      <c r="AG267" s="102" t="str">
        <f>IFERROR(IF(INDEX(Results!O:O,MATCH($C267,Results!$C:$C,0),1)=0,"",INDEX(Results!O:O,MATCH($C267,Results!$C:$C,0),1)),"")</f>
        <v/>
      </c>
    </row>
    <row r="268" spans="1:33" ht="24" customHeight="1" x14ac:dyDescent="0.25">
      <c r="A268">
        <f t="shared" si="29"/>
        <v>10</v>
      </c>
      <c r="B268">
        <f t="shared" si="30"/>
        <v>7</v>
      </c>
      <c r="C268" t="str">
        <f t="shared" si="28"/>
        <v>107</v>
      </c>
      <c r="E268" s="95">
        <f>IFERROR(INDEX(Results!P:P,MATCH($C268,Results!$C:$C,0),1),"")</f>
        <v>9</v>
      </c>
      <c r="F268" s="101" t="str">
        <f>IFERROR(INDEX(Results!Q:Q,MATCH($C268,Results!$C:$C,0),1),"")</f>
        <v>Evie Mcconnell</v>
      </c>
      <c r="G268" s="103"/>
      <c r="H268" s="97" t="str">
        <f>IFERROR(INDEX(Results!S:S,MATCH($C268,Results!$C:$C,0),1),"")</f>
        <v>Nerang</v>
      </c>
      <c r="I268" s="103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101"/>
      <c r="AB268" s="95"/>
      <c r="AC268" s="96"/>
      <c r="AD268" s="101"/>
      <c r="AE268" s="102"/>
      <c r="AF268" s="102"/>
      <c r="AG268" s="102" t="str">
        <f>IFERROR(IF(INDEX(Results!O:O,MATCH($C268,Results!$C:$C,0),1)=0,"",INDEX(Results!O:O,MATCH($C268,Results!$C:$C,0),1)),"")</f>
        <v/>
      </c>
    </row>
    <row r="269" spans="1:33" ht="24" customHeight="1" x14ac:dyDescent="0.25">
      <c r="A269">
        <f t="shared" si="29"/>
        <v>10</v>
      </c>
      <c r="B269">
        <f t="shared" si="30"/>
        <v>8</v>
      </c>
      <c r="C269" t="str">
        <f t="shared" si="28"/>
        <v>108</v>
      </c>
      <c r="E269" s="95">
        <f>IFERROR(INDEX(Results!P:P,MATCH($C269,Results!$C:$C,0),1),"")</f>
        <v>75</v>
      </c>
      <c r="F269" s="101" t="str">
        <f>IFERROR(INDEX(Results!Q:Q,MATCH($C269,Results!$C:$C,0),1),"")</f>
        <v>Hats Smith</v>
      </c>
      <c r="G269" s="103"/>
      <c r="H269" s="97" t="str">
        <f>IFERROR(INDEX(Results!S:S,MATCH($C269,Results!$C:$C,0),1),"")</f>
        <v>Dayboro</v>
      </c>
      <c r="I269" s="103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101"/>
      <c r="AB269" s="95"/>
      <c r="AC269" s="96"/>
      <c r="AD269" s="101"/>
      <c r="AE269" s="102"/>
      <c r="AF269" s="102"/>
      <c r="AG269" s="102" t="str">
        <f>IFERROR(IF(INDEX(Results!O:O,MATCH($C269,Results!$C:$C,0),1)=0,"",INDEX(Results!O:O,MATCH($C269,Results!$C:$C,0),1)),"")</f>
        <v/>
      </c>
    </row>
    <row r="270" spans="1:33" ht="24" customHeight="1" x14ac:dyDescent="0.25">
      <c r="A270">
        <f t="shared" si="29"/>
        <v>10</v>
      </c>
      <c r="B270">
        <f t="shared" si="30"/>
        <v>9</v>
      </c>
      <c r="C270" t="str">
        <f t="shared" si="28"/>
        <v>109</v>
      </c>
      <c r="E270" s="95">
        <f>IFERROR(INDEX(Results!P:P,MATCH($C270,Results!$C:$C,0),1),"")</f>
        <v>14</v>
      </c>
      <c r="F270" s="101" t="str">
        <f>IFERROR(INDEX(Results!Q:Q,MATCH($C270,Results!$C:$C,0),1),"")</f>
        <v>Amelia Parry</v>
      </c>
      <c r="G270" s="103"/>
      <c r="H270" s="97" t="str">
        <f>IFERROR(INDEX(Results!S:S,MATCH($C270,Results!$C:$C,0),1),"")</f>
        <v>Samford</v>
      </c>
      <c r="I270" s="103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101"/>
      <c r="AB270" s="95"/>
      <c r="AC270" s="96"/>
      <c r="AD270" s="101"/>
      <c r="AE270" s="102"/>
      <c r="AF270" s="102"/>
      <c r="AG270" s="102" t="str">
        <f>IFERROR(IF(INDEX(Results!O:O,MATCH($C270,Results!$C:$C,0),1)=0,"",INDEX(Results!O:O,MATCH($C270,Results!$C:$C,0),1)),"")</f>
        <v/>
      </c>
    </row>
    <row r="271" spans="1:33" ht="24" customHeight="1" x14ac:dyDescent="0.25">
      <c r="A271">
        <f t="shared" si="29"/>
        <v>10</v>
      </c>
      <c r="B271">
        <f t="shared" si="30"/>
        <v>10</v>
      </c>
      <c r="C271" t="str">
        <f t="shared" si="28"/>
        <v>1010</v>
      </c>
      <c r="E271" s="95">
        <f>IFERROR(INDEX(Results!P:P,MATCH($C271,Results!$C:$C,0),1),"")</f>
        <v>11</v>
      </c>
      <c r="F271" s="101" t="str">
        <f>IFERROR(INDEX(Results!Q:Q,MATCH($C271,Results!$C:$C,0),1),"")</f>
        <v>Evie Binks</v>
      </c>
      <c r="G271" s="103"/>
      <c r="H271" s="97" t="str">
        <f>IFERROR(INDEX(Results!S:S,MATCH($C271,Results!$C:$C,0),1),"")</f>
        <v>Southside</v>
      </c>
      <c r="I271" s="103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101"/>
      <c r="AB271" s="95"/>
      <c r="AC271" s="96"/>
      <c r="AD271" s="101"/>
      <c r="AE271" s="102"/>
      <c r="AF271" s="102"/>
      <c r="AG271" s="102" t="str">
        <f>IFERROR(IF(INDEX(Results!O:O,MATCH($C271,Results!$C:$C,0),1)=0,"",INDEX(Results!O:O,MATCH($C271,Results!$C:$C,0),1)),"")</f>
        <v/>
      </c>
    </row>
    <row r="272" spans="1:33" ht="24" customHeight="1" x14ac:dyDescent="0.25">
      <c r="A272">
        <f t="shared" si="29"/>
        <v>10</v>
      </c>
      <c r="B272">
        <f t="shared" si="30"/>
        <v>11</v>
      </c>
      <c r="C272" t="str">
        <f t="shared" si="28"/>
        <v>1011</v>
      </c>
      <c r="E272" s="95" t="str">
        <f>IFERROR(INDEX(Results!P:P,MATCH($C272,Results!$C:$C,0),1),"")</f>
        <v/>
      </c>
      <c r="F272" s="101" t="str">
        <f>IFERROR(INDEX(Results!Q:Q,MATCH($C272,Results!$C:$C,0),1),"")</f>
        <v/>
      </c>
      <c r="G272" s="103"/>
      <c r="H272" s="97" t="str">
        <f>IFERROR(INDEX(Results!S:S,MATCH($C272,Results!$C:$C,0),1),"")</f>
        <v/>
      </c>
      <c r="I272" s="103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101"/>
      <c r="AB272" s="95"/>
      <c r="AC272" s="96"/>
      <c r="AD272" s="101"/>
      <c r="AE272" s="102"/>
      <c r="AF272" s="102"/>
      <c r="AG272" s="102" t="str">
        <f>IFERROR(IF(INDEX(Results!O:O,MATCH($C272,Results!$C:$C,0),1)=0,"",INDEX(Results!O:O,MATCH($C272,Results!$C:$C,0),1)),"")</f>
        <v/>
      </c>
    </row>
    <row r="273" spans="1:33" ht="24" customHeight="1" x14ac:dyDescent="0.25">
      <c r="A273">
        <f t="shared" si="29"/>
        <v>10</v>
      </c>
      <c r="B273">
        <f t="shared" si="30"/>
        <v>12</v>
      </c>
      <c r="C273" t="str">
        <f t="shared" si="28"/>
        <v>1012</v>
      </c>
      <c r="E273" s="95" t="str">
        <f>IFERROR(INDEX(Results!P:P,MATCH($C273,Results!$C:$C,0),1),"")</f>
        <v/>
      </c>
      <c r="F273" s="101" t="str">
        <f>IFERROR(INDEX(Results!Q:Q,MATCH($C273,Results!$C:$C,0),1),"")</f>
        <v/>
      </c>
      <c r="G273" s="103"/>
      <c r="H273" s="97" t="str">
        <f>IFERROR(INDEX(Results!S:S,MATCH($C273,Results!$C:$C,0),1),"")</f>
        <v/>
      </c>
      <c r="I273" s="103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101"/>
      <c r="AB273" s="95"/>
      <c r="AC273" s="96"/>
      <c r="AD273" s="101"/>
      <c r="AE273" s="102"/>
      <c r="AF273" s="102"/>
      <c r="AG273" s="102" t="str">
        <f>IFERROR(IF(INDEX(Results!O:O,MATCH($C273,Results!$C:$C,0),1)=0,"",INDEX(Results!O:O,MATCH($C273,Results!$C:$C,0),1)),"")</f>
        <v/>
      </c>
    </row>
    <row r="274" spans="1:33" ht="24" customHeight="1" x14ac:dyDescent="0.25">
      <c r="A274">
        <f t="shared" si="29"/>
        <v>10</v>
      </c>
      <c r="B274">
        <f t="shared" si="30"/>
        <v>13</v>
      </c>
      <c r="C274" t="str">
        <f t="shared" si="28"/>
        <v>1013</v>
      </c>
      <c r="E274" s="95" t="str">
        <f>IFERROR(INDEX(Results!P:P,MATCH($C274,Results!$C:$C,0),1),"")</f>
        <v/>
      </c>
      <c r="F274" s="101" t="str">
        <f>IFERROR(INDEX(Results!Q:Q,MATCH($C274,Results!$C:$C,0),1),"")</f>
        <v/>
      </c>
      <c r="G274" s="103"/>
      <c r="H274" s="97" t="str">
        <f>IFERROR(INDEX(Results!S:S,MATCH($C274,Results!$C:$C,0),1),"")</f>
        <v/>
      </c>
      <c r="I274" s="103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101"/>
      <c r="AB274" s="95"/>
      <c r="AC274" s="96"/>
      <c r="AD274" s="101"/>
      <c r="AE274" s="102"/>
      <c r="AF274" s="102"/>
      <c r="AG274" s="102" t="str">
        <f>IFERROR(IF(INDEX(Results!O:O,MATCH($C274,Results!$C:$C,0),1)=0,"",INDEX(Results!O:O,MATCH($C274,Results!$C:$C,0),1)),"")</f>
        <v/>
      </c>
    </row>
    <row r="275" spans="1:33" ht="24" customHeight="1" x14ac:dyDescent="0.25">
      <c r="A275">
        <f t="shared" si="29"/>
        <v>10</v>
      </c>
      <c r="B275">
        <f t="shared" si="30"/>
        <v>14</v>
      </c>
      <c r="C275" t="str">
        <f t="shared" si="28"/>
        <v>1014</v>
      </c>
      <c r="E275" s="95" t="str">
        <f>IFERROR(INDEX(Results!P:P,MATCH($C275,Results!$C:$C,0),1),"")</f>
        <v/>
      </c>
      <c r="F275" s="101" t="str">
        <f>IFERROR(INDEX(Results!Q:Q,MATCH($C275,Results!$C:$C,0),1),"")</f>
        <v/>
      </c>
      <c r="G275" s="103"/>
      <c r="H275" s="97" t="str">
        <f>IFERROR(INDEX(Results!S:S,MATCH($C275,Results!$C:$C,0),1),"")</f>
        <v/>
      </c>
      <c r="I275" s="103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101"/>
      <c r="AB275" s="95"/>
      <c r="AC275" s="96"/>
      <c r="AD275" s="101"/>
      <c r="AE275" s="102"/>
      <c r="AF275" s="102"/>
      <c r="AG275" s="102" t="str">
        <f>IFERROR(IF(INDEX(Results!O:O,MATCH($C275,Results!$C:$C,0),1)=0,"",INDEX(Results!O:O,MATCH($C275,Results!$C:$C,0),1)),"")</f>
        <v/>
      </c>
    </row>
    <row r="276" spans="1:33" ht="24" customHeight="1" x14ac:dyDescent="0.25">
      <c r="A276">
        <f t="shared" si="29"/>
        <v>10</v>
      </c>
      <c r="B276">
        <f t="shared" si="30"/>
        <v>15</v>
      </c>
      <c r="C276" t="str">
        <f t="shared" si="28"/>
        <v>1015</v>
      </c>
      <c r="E276" s="95" t="str">
        <f>IFERROR(INDEX(Results!P:P,MATCH($C276,Results!$C:$C,0),1),"")</f>
        <v/>
      </c>
      <c r="F276" s="101" t="str">
        <f>IFERROR(INDEX(Results!Q:Q,MATCH($C276,Results!$C:$C,0),1),"")</f>
        <v/>
      </c>
      <c r="G276" s="103"/>
      <c r="H276" s="97" t="str">
        <f>IFERROR(INDEX(Results!S:S,MATCH($C276,Results!$C:$C,0),1),"")</f>
        <v/>
      </c>
      <c r="I276" s="103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101"/>
      <c r="AB276" s="95"/>
      <c r="AC276" s="96"/>
      <c r="AD276" s="101"/>
      <c r="AE276" s="102"/>
      <c r="AF276" s="102"/>
      <c r="AG276" s="102" t="str">
        <f>IFERROR(IF(INDEX(Results!O:O,MATCH($C276,Results!$C:$C,0),1)=0,"",INDEX(Results!O:O,MATCH($C276,Results!$C:$C,0),1)),"")</f>
        <v/>
      </c>
    </row>
    <row r="277" spans="1:33" ht="24" customHeight="1" x14ac:dyDescent="0.25">
      <c r="A277">
        <f t="shared" si="29"/>
        <v>10</v>
      </c>
      <c r="B277">
        <f t="shared" si="30"/>
        <v>16</v>
      </c>
      <c r="C277" t="str">
        <f t="shared" si="28"/>
        <v>1016</v>
      </c>
      <c r="E277" s="95" t="str">
        <f>IFERROR(INDEX(Results!P:P,MATCH($C277,Results!$C:$C,0),1),"")</f>
        <v/>
      </c>
      <c r="F277" s="101" t="str">
        <f>IFERROR(INDEX(Results!Q:Q,MATCH($C277,Results!$C:$C,0),1),"")</f>
        <v/>
      </c>
      <c r="G277" s="103"/>
      <c r="H277" s="97" t="str">
        <f>IFERROR(INDEX(Results!S:S,MATCH($C277,Results!$C:$C,0),1),"")</f>
        <v/>
      </c>
      <c r="I277" s="103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101"/>
      <c r="AB277" s="95"/>
      <c r="AC277" s="96"/>
      <c r="AD277" s="101"/>
      <c r="AE277" s="102"/>
      <c r="AF277" s="102"/>
      <c r="AG277" s="102" t="str">
        <f>IFERROR(IF(INDEX(Results!O:O,MATCH($C277,Results!$C:$C,0),1)=0,"",INDEX(Results!O:O,MATCH($C277,Results!$C:$C,0),1)),"")</f>
        <v/>
      </c>
    </row>
    <row r="278" spans="1:33" ht="24" customHeight="1" x14ac:dyDescent="0.25">
      <c r="A278">
        <f t="shared" si="29"/>
        <v>10</v>
      </c>
      <c r="B278">
        <f t="shared" si="30"/>
        <v>17</v>
      </c>
      <c r="C278" t="str">
        <f t="shared" si="28"/>
        <v>1017</v>
      </c>
      <c r="E278" s="95" t="str">
        <f>IFERROR(INDEX(Results!P:P,MATCH($C278,Results!$C:$C,0),1),"")</f>
        <v/>
      </c>
      <c r="F278" s="101" t="str">
        <f>IFERROR(INDEX(Results!Q:Q,MATCH($C278,Results!$C:$C,0),1),"")</f>
        <v/>
      </c>
      <c r="G278" s="103"/>
      <c r="H278" s="97" t="str">
        <f>IFERROR(INDEX(Results!S:S,MATCH($C278,Results!$C:$C,0),1),"")</f>
        <v/>
      </c>
      <c r="I278" s="103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101"/>
      <c r="AB278" s="95"/>
      <c r="AC278" s="96"/>
      <c r="AD278" s="101"/>
      <c r="AE278" s="102"/>
      <c r="AF278" s="102"/>
      <c r="AG278" s="102" t="str">
        <f>IFERROR(IF(INDEX(Results!O:O,MATCH($C278,Results!$C:$C,0),1)=0,"",INDEX(Results!O:O,MATCH($C278,Results!$C:$C,0),1)),"")</f>
        <v/>
      </c>
    </row>
    <row r="279" spans="1:33" ht="24" customHeight="1" x14ac:dyDescent="0.25">
      <c r="A279">
        <f t="shared" si="29"/>
        <v>10</v>
      </c>
      <c r="B279">
        <f t="shared" si="30"/>
        <v>18</v>
      </c>
      <c r="C279" t="str">
        <f t="shared" si="28"/>
        <v>1018</v>
      </c>
      <c r="E279" s="95" t="str">
        <f>IFERROR(INDEX(Results!P:P,MATCH($C279,Results!$C:$C,0),1),"")</f>
        <v/>
      </c>
      <c r="F279" s="101" t="str">
        <f>IFERROR(INDEX(Results!Q:Q,MATCH($C279,Results!$C:$C,0),1),"")</f>
        <v/>
      </c>
      <c r="G279" s="103"/>
      <c r="H279" s="97" t="str">
        <f>IFERROR(INDEX(Results!S:S,MATCH($C279,Results!$C:$C,0),1),"")</f>
        <v/>
      </c>
      <c r="I279" s="103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101"/>
      <c r="AB279" s="95"/>
      <c r="AC279" s="96"/>
      <c r="AD279" s="101"/>
      <c r="AE279" s="102"/>
      <c r="AF279" s="102"/>
      <c r="AG279" s="102" t="str">
        <f>IFERROR(IF(INDEX(Results!O:O,MATCH($C279,Results!$C:$C,0),1)=0,"",INDEX(Results!O:O,MATCH($C279,Results!$C:$C,0),1)),"")</f>
        <v/>
      </c>
    </row>
    <row r="280" spans="1:33" ht="24" customHeight="1" x14ac:dyDescent="0.25">
      <c r="A280">
        <f t="shared" si="29"/>
        <v>10</v>
      </c>
      <c r="B280">
        <f t="shared" si="30"/>
        <v>19</v>
      </c>
      <c r="C280" t="str">
        <f t="shared" si="28"/>
        <v>1019</v>
      </c>
      <c r="E280" s="95" t="str">
        <f>IFERROR(INDEX(Results!P:P,MATCH($C280,Results!$C:$C,0),1),"")</f>
        <v/>
      </c>
      <c r="F280" s="101" t="str">
        <f>IFERROR(INDEX(Results!Q:Q,MATCH($C280,Results!$C:$C,0),1),"")</f>
        <v/>
      </c>
      <c r="G280" s="103"/>
      <c r="H280" s="97" t="str">
        <f>IFERROR(INDEX(Results!S:S,MATCH($C280,Results!$C:$C,0),1),"")</f>
        <v/>
      </c>
      <c r="I280" s="103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101"/>
      <c r="AB280" s="95"/>
      <c r="AC280" s="96"/>
      <c r="AD280" s="101"/>
      <c r="AE280" s="102"/>
      <c r="AF280" s="102"/>
      <c r="AG280" s="102" t="str">
        <f>IFERROR(IF(INDEX(Results!O:O,MATCH($C280,Results!$C:$C,0),1)=0,"",INDEX(Results!O:O,MATCH($C280,Results!$C:$C,0),1)),"")</f>
        <v/>
      </c>
    </row>
    <row r="281" spans="1:33" ht="24" customHeight="1" thickBot="1" x14ac:dyDescent="0.3">
      <c r="A281">
        <f t="shared" si="29"/>
        <v>10</v>
      </c>
      <c r="B281">
        <f t="shared" si="30"/>
        <v>20</v>
      </c>
      <c r="C281" t="str">
        <f t="shared" si="28"/>
        <v>1020</v>
      </c>
      <c r="E281" s="104" t="str">
        <f>IFERROR(INDEX(Results!P:P,MATCH($C281,Results!$C:$C,0),1),"")</f>
        <v/>
      </c>
      <c r="F281" s="108" t="str">
        <f>IFERROR(INDEX(Results!Q:Q,MATCH($C281,Results!$C:$C,0),1),"")</f>
        <v/>
      </c>
      <c r="G281" s="107"/>
      <c r="H281" s="106" t="str">
        <f>IFERROR(INDEX(Results!S:S,MATCH($C281,Results!$C:$C,0),1),"")</f>
        <v/>
      </c>
      <c r="I281" s="107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8"/>
      <c r="AB281" s="104"/>
      <c r="AC281" s="105"/>
      <c r="AD281" s="108"/>
      <c r="AE281" s="109"/>
      <c r="AF281" s="109"/>
      <c r="AG281" s="109" t="str">
        <f>IFERROR(IF(INDEX(Results!O:O,MATCH($C281,Results!$C:$C,0),1)=0,"",INDEX(Results!O:O,MATCH($C281,Results!$C:$C,0),1)),"")</f>
        <v/>
      </c>
    </row>
    <row r="283" spans="1:33" ht="18.75" x14ac:dyDescent="0.3">
      <c r="E283" s="92" t="s">
        <v>133</v>
      </c>
    </row>
    <row r="284" spans="1:33" ht="4.5" customHeight="1" x14ac:dyDescent="0.25"/>
    <row r="285" spans="1:33" ht="25.5" customHeight="1" x14ac:dyDescent="0.25">
      <c r="E285" s="80" t="s">
        <v>134</v>
      </c>
      <c r="G285" s="82" t="str">
        <f>Classes!$A$13</f>
        <v>Class 11 Unofficial 12yrs &amp; Under 50cm</v>
      </c>
      <c r="H285" s="81"/>
      <c r="I285" s="82"/>
      <c r="J285" s="82"/>
      <c r="K285" s="82"/>
      <c r="L285" s="82"/>
      <c r="M285" s="82"/>
      <c r="N285" s="80"/>
      <c r="O285" s="80"/>
      <c r="P285" s="80"/>
      <c r="Q285" s="80" t="s">
        <v>135</v>
      </c>
      <c r="R285" s="80"/>
      <c r="S285" s="82" t="str">
        <f>Classes!$J$5</f>
        <v>Two Phase</v>
      </c>
      <c r="T285" s="82"/>
      <c r="U285" s="82"/>
      <c r="V285" s="82"/>
      <c r="W285" s="82"/>
      <c r="X285" s="82"/>
      <c r="Y285" s="82"/>
      <c r="Z285" s="82"/>
      <c r="AA285" s="80"/>
      <c r="AB285" s="80"/>
      <c r="AC285" s="80" t="s">
        <v>137</v>
      </c>
      <c r="AD285" s="80"/>
      <c r="AE285" s="81"/>
      <c r="AF285" s="81"/>
      <c r="AG285" s="81"/>
    </row>
    <row r="286" spans="1:33" ht="25.5" customHeight="1" x14ac:dyDescent="0.25">
      <c r="E286" s="80" t="s">
        <v>145</v>
      </c>
      <c r="G286" s="82"/>
      <c r="H286" s="82"/>
      <c r="I286" s="82"/>
      <c r="J286" s="82"/>
      <c r="K286" s="82"/>
      <c r="L286" s="82"/>
      <c r="M286" s="82"/>
      <c r="N286" s="80"/>
      <c r="O286" s="80"/>
      <c r="P286" s="80"/>
      <c r="Q286" s="80" t="s">
        <v>136</v>
      </c>
      <c r="R286" s="80"/>
      <c r="S286" s="82" t="str">
        <f>Classes!$A$1</f>
        <v>Runcorn</v>
      </c>
      <c r="T286" s="82"/>
      <c r="U286" s="82"/>
      <c r="V286" s="82"/>
      <c r="W286" s="82"/>
      <c r="X286" s="82"/>
      <c r="Y286" s="82"/>
      <c r="Z286" s="82"/>
      <c r="AA286" s="80"/>
      <c r="AB286" s="80"/>
      <c r="AC286" s="80"/>
      <c r="AD286" s="80"/>
    </row>
    <row r="287" spans="1:33" ht="15.75" thickBot="1" x14ac:dyDescent="0.3"/>
    <row r="288" spans="1:33" ht="15.75" thickBot="1" x14ac:dyDescent="0.3">
      <c r="I288" s="86" t="s">
        <v>140</v>
      </c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8"/>
    </row>
    <row r="289" spans="1:33" ht="47.25" customHeight="1" thickBot="1" x14ac:dyDescent="0.3">
      <c r="E289" s="83" t="s">
        <v>138</v>
      </c>
      <c r="F289" s="110" t="s">
        <v>139</v>
      </c>
      <c r="G289" s="111"/>
      <c r="H289" s="85" t="s">
        <v>8</v>
      </c>
      <c r="I289" s="89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1"/>
      <c r="AB289" s="113" t="s">
        <v>141</v>
      </c>
      <c r="AC289" s="84" t="s">
        <v>142</v>
      </c>
      <c r="AD289" s="114" t="s">
        <v>143</v>
      </c>
      <c r="AE289" s="112" t="s">
        <v>144</v>
      </c>
      <c r="AF289" s="112" t="s">
        <v>147</v>
      </c>
      <c r="AG289" s="112" t="s">
        <v>146</v>
      </c>
    </row>
    <row r="290" spans="1:33" ht="24" customHeight="1" x14ac:dyDescent="0.25">
      <c r="A290">
        <f>INDEX(Classes!$E$3:$E$15,MATCH(Judges_ScoreSheet_1!G285,Classes!$A$3:$A$15,0),1)</f>
        <v>11</v>
      </c>
      <c r="B290">
        <v>1</v>
      </c>
      <c r="C290" t="str">
        <f>A290&amp;B290</f>
        <v>111</v>
      </c>
      <c r="E290" s="95">
        <f>IFERROR(INDEX(Results!P:P,MATCH($C290,Results!$C:$C,0),1),"")</f>
        <v>29</v>
      </c>
      <c r="F290" s="101" t="str">
        <f>IFERROR(INDEX(Results!Q:Q,MATCH($C290,Results!$C:$C,0),1),"")</f>
        <v>Sienna Kimmorley-baeta</v>
      </c>
      <c r="G290" s="103"/>
      <c r="H290" s="97" t="str">
        <f>IFERROR(INDEX(Results!S:S,MATCH($C290,Results!$C:$C,0),1),"")</f>
        <v>Runcorn</v>
      </c>
      <c r="I290" s="98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100"/>
      <c r="AB290" s="95"/>
      <c r="AC290" s="96"/>
      <c r="AD290" s="101"/>
      <c r="AE290" s="102"/>
      <c r="AF290" s="102"/>
      <c r="AG290" s="102" t="str">
        <f>IFERROR(IF(INDEX(Results!O:O,MATCH($C290,Results!$C:$C,0),1)=0,"",INDEX(Results!O:O,MATCH($C290,Results!$C:$C,0),1)),"")</f>
        <v/>
      </c>
    </row>
    <row r="291" spans="1:33" ht="24" customHeight="1" x14ac:dyDescent="0.25">
      <c r="A291">
        <f>A290</f>
        <v>11</v>
      </c>
      <c r="B291">
        <f>B290+1</f>
        <v>2</v>
      </c>
      <c r="C291" t="str">
        <f t="shared" ref="C291:C309" si="31">A291&amp;B291</f>
        <v>112</v>
      </c>
      <c r="E291" s="95">
        <f>IFERROR(INDEX(Results!P:P,MATCH($C291,Results!$C:$C,0),1),"")</f>
        <v>35</v>
      </c>
      <c r="F291" s="101" t="str">
        <f>IFERROR(INDEX(Results!Q:Q,MATCH($C291,Results!$C:$C,0),1),"")</f>
        <v>Sienna Baird</v>
      </c>
      <c r="G291" s="103"/>
      <c r="H291" s="97" t="str">
        <f>IFERROR(INDEX(Results!S:S,MATCH($C291,Results!$C:$C,0),1),"")</f>
        <v>Moggill</v>
      </c>
      <c r="I291" s="103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101"/>
      <c r="AB291" s="95"/>
      <c r="AC291" s="96"/>
      <c r="AD291" s="101"/>
      <c r="AE291" s="102"/>
      <c r="AF291" s="102"/>
      <c r="AG291" s="102" t="str">
        <f>IFERROR(IF(INDEX(Results!O:O,MATCH($C291,Results!$C:$C,0),1)=0,"",INDEX(Results!O:O,MATCH($C291,Results!$C:$C,0),1)),"")</f>
        <v/>
      </c>
    </row>
    <row r="292" spans="1:33" ht="24" customHeight="1" x14ac:dyDescent="0.25">
      <c r="A292">
        <f t="shared" ref="A292:A309" si="32">A291</f>
        <v>11</v>
      </c>
      <c r="B292">
        <f t="shared" ref="B292:B309" si="33">B291+1</f>
        <v>3</v>
      </c>
      <c r="C292" t="str">
        <f t="shared" si="31"/>
        <v>113</v>
      </c>
      <c r="E292" s="95">
        <f>IFERROR(INDEX(Results!P:P,MATCH($C292,Results!$C:$C,0),1),"")</f>
        <v>4</v>
      </c>
      <c r="F292" s="101" t="str">
        <f>IFERROR(INDEX(Results!Q:Q,MATCH($C292,Results!$C:$C,0),1),"")</f>
        <v>Amelia Moulynox</v>
      </c>
      <c r="G292" s="103"/>
      <c r="H292" s="97" t="str">
        <f>IFERROR(INDEX(Results!S:S,MATCH($C292,Results!$C:$C,0),1),"")</f>
        <v>Jimboomba</v>
      </c>
      <c r="I292" s="103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101"/>
      <c r="AB292" s="95"/>
      <c r="AC292" s="96"/>
      <c r="AD292" s="101"/>
      <c r="AE292" s="102"/>
      <c r="AF292" s="102"/>
      <c r="AG292" s="102" t="str">
        <f>IFERROR(IF(INDEX(Results!O:O,MATCH($C292,Results!$C:$C,0),1)=0,"",INDEX(Results!O:O,MATCH($C292,Results!$C:$C,0),1)),"")</f>
        <v/>
      </c>
    </row>
    <row r="293" spans="1:33" ht="24" customHeight="1" x14ac:dyDescent="0.25">
      <c r="A293">
        <f t="shared" si="32"/>
        <v>11</v>
      </c>
      <c r="B293">
        <f t="shared" si="33"/>
        <v>4</v>
      </c>
      <c r="C293" t="str">
        <f t="shared" si="31"/>
        <v>114</v>
      </c>
      <c r="E293" s="95" t="str">
        <f>IFERROR(INDEX(Results!P:P,MATCH($C293,Results!$C:$C,0),1),"")</f>
        <v/>
      </c>
      <c r="F293" s="101" t="str">
        <f>IFERROR(INDEX(Results!Q:Q,MATCH($C293,Results!$C:$C,0),1),"")</f>
        <v/>
      </c>
      <c r="G293" s="103"/>
      <c r="H293" s="97" t="str">
        <f>IFERROR(INDEX(Results!S:S,MATCH($C293,Results!$C:$C,0),1),"")</f>
        <v/>
      </c>
      <c r="I293" s="103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101"/>
      <c r="AB293" s="95"/>
      <c r="AC293" s="96"/>
      <c r="AD293" s="101"/>
      <c r="AE293" s="102"/>
      <c r="AF293" s="102"/>
      <c r="AG293" s="102" t="str">
        <f>IFERROR(IF(INDEX(Results!O:O,MATCH($C293,Results!$C:$C,0),1)=0,"",INDEX(Results!O:O,MATCH($C293,Results!$C:$C,0),1)),"")</f>
        <v/>
      </c>
    </row>
    <row r="294" spans="1:33" ht="24" customHeight="1" x14ac:dyDescent="0.25">
      <c r="A294">
        <f t="shared" si="32"/>
        <v>11</v>
      </c>
      <c r="B294">
        <f t="shared" si="33"/>
        <v>5</v>
      </c>
      <c r="C294" t="str">
        <f t="shared" si="31"/>
        <v>115</v>
      </c>
      <c r="E294" s="95" t="str">
        <f>IFERROR(INDEX(Results!P:P,MATCH($C294,Results!$C:$C,0),1),"")</f>
        <v/>
      </c>
      <c r="F294" s="101" t="str">
        <f>IFERROR(INDEX(Results!Q:Q,MATCH($C294,Results!$C:$C,0),1),"")</f>
        <v/>
      </c>
      <c r="G294" s="103"/>
      <c r="H294" s="97" t="str">
        <f>IFERROR(INDEX(Results!S:S,MATCH($C294,Results!$C:$C,0),1),"")</f>
        <v/>
      </c>
      <c r="I294" s="103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101"/>
      <c r="AB294" s="95"/>
      <c r="AC294" s="96"/>
      <c r="AD294" s="101"/>
      <c r="AE294" s="102"/>
      <c r="AF294" s="102"/>
      <c r="AG294" s="102" t="str">
        <f>IFERROR(IF(INDEX(Results!O:O,MATCH($C294,Results!$C:$C,0),1)=0,"",INDEX(Results!O:O,MATCH($C294,Results!$C:$C,0),1)),"")</f>
        <v/>
      </c>
    </row>
    <row r="295" spans="1:33" ht="24" customHeight="1" x14ac:dyDescent="0.25">
      <c r="A295">
        <f t="shared" si="32"/>
        <v>11</v>
      </c>
      <c r="B295">
        <f t="shared" si="33"/>
        <v>6</v>
      </c>
      <c r="C295" t="str">
        <f t="shared" si="31"/>
        <v>116</v>
      </c>
      <c r="E295" s="95" t="str">
        <f>IFERROR(INDEX(Results!P:P,MATCH($C295,Results!$C:$C,0),1),"")</f>
        <v/>
      </c>
      <c r="F295" s="101" t="str">
        <f>IFERROR(INDEX(Results!Q:Q,MATCH($C295,Results!$C:$C,0),1),"")</f>
        <v/>
      </c>
      <c r="G295" s="103"/>
      <c r="H295" s="97" t="str">
        <f>IFERROR(INDEX(Results!S:S,MATCH($C295,Results!$C:$C,0),1),"")</f>
        <v/>
      </c>
      <c r="I295" s="103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101"/>
      <c r="AB295" s="95"/>
      <c r="AC295" s="96"/>
      <c r="AD295" s="101"/>
      <c r="AE295" s="102"/>
      <c r="AF295" s="102"/>
      <c r="AG295" s="102" t="str">
        <f>IFERROR(IF(INDEX(Results!O:O,MATCH($C295,Results!$C:$C,0),1)=0,"",INDEX(Results!O:O,MATCH($C295,Results!$C:$C,0),1)),"")</f>
        <v/>
      </c>
    </row>
    <row r="296" spans="1:33" ht="24" customHeight="1" x14ac:dyDescent="0.25">
      <c r="A296">
        <f t="shared" si="32"/>
        <v>11</v>
      </c>
      <c r="B296">
        <f t="shared" si="33"/>
        <v>7</v>
      </c>
      <c r="C296" t="str">
        <f t="shared" si="31"/>
        <v>117</v>
      </c>
      <c r="E296" s="95" t="str">
        <f>IFERROR(INDEX(Results!P:P,MATCH($C296,Results!$C:$C,0),1),"")</f>
        <v/>
      </c>
      <c r="F296" s="101" t="str">
        <f>IFERROR(INDEX(Results!Q:Q,MATCH($C296,Results!$C:$C,0),1),"")</f>
        <v/>
      </c>
      <c r="G296" s="103"/>
      <c r="H296" s="97" t="str">
        <f>IFERROR(INDEX(Results!S:S,MATCH($C296,Results!$C:$C,0),1),"")</f>
        <v/>
      </c>
      <c r="I296" s="103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101"/>
      <c r="AB296" s="95"/>
      <c r="AC296" s="96"/>
      <c r="AD296" s="101"/>
      <c r="AE296" s="102"/>
      <c r="AF296" s="102"/>
      <c r="AG296" s="102" t="str">
        <f>IFERROR(IF(INDEX(Results!O:O,MATCH($C296,Results!$C:$C,0),1)=0,"",INDEX(Results!O:O,MATCH($C296,Results!$C:$C,0),1)),"")</f>
        <v/>
      </c>
    </row>
    <row r="297" spans="1:33" ht="24" customHeight="1" x14ac:dyDescent="0.25">
      <c r="A297">
        <f t="shared" si="32"/>
        <v>11</v>
      </c>
      <c r="B297">
        <f t="shared" si="33"/>
        <v>8</v>
      </c>
      <c r="C297" t="str">
        <f t="shared" si="31"/>
        <v>118</v>
      </c>
      <c r="E297" s="95" t="str">
        <f>IFERROR(INDEX(Results!P:P,MATCH($C297,Results!$C:$C,0),1),"")</f>
        <v/>
      </c>
      <c r="F297" s="101" t="str">
        <f>IFERROR(INDEX(Results!Q:Q,MATCH($C297,Results!$C:$C,0),1),"")</f>
        <v/>
      </c>
      <c r="G297" s="103"/>
      <c r="H297" s="97" t="str">
        <f>IFERROR(INDEX(Results!S:S,MATCH($C297,Results!$C:$C,0),1),"")</f>
        <v/>
      </c>
      <c r="I297" s="103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101"/>
      <c r="AB297" s="95"/>
      <c r="AC297" s="96"/>
      <c r="AD297" s="101"/>
      <c r="AE297" s="102"/>
      <c r="AF297" s="102"/>
      <c r="AG297" s="102" t="str">
        <f>IFERROR(IF(INDEX(Results!O:O,MATCH($C297,Results!$C:$C,0),1)=0,"",INDEX(Results!O:O,MATCH($C297,Results!$C:$C,0),1)),"")</f>
        <v/>
      </c>
    </row>
    <row r="298" spans="1:33" ht="24" customHeight="1" x14ac:dyDescent="0.25">
      <c r="A298">
        <f t="shared" si="32"/>
        <v>11</v>
      </c>
      <c r="B298">
        <f t="shared" si="33"/>
        <v>9</v>
      </c>
      <c r="C298" t="str">
        <f t="shared" si="31"/>
        <v>119</v>
      </c>
      <c r="E298" s="95" t="str">
        <f>IFERROR(INDEX(Results!P:P,MATCH($C298,Results!$C:$C,0),1),"")</f>
        <v/>
      </c>
      <c r="F298" s="101" t="str">
        <f>IFERROR(INDEX(Results!Q:Q,MATCH($C298,Results!$C:$C,0),1),"")</f>
        <v/>
      </c>
      <c r="G298" s="103"/>
      <c r="H298" s="97" t="str">
        <f>IFERROR(INDEX(Results!S:S,MATCH($C298,Results!$C:$C,0),1),"")</f>
        <v/>
      </c>
      <c r="I298" s="103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101"/>
      <c r="AB298" s="95"/>
      <c r="AC298" s="96"/>
      <c r="AD298" s="101"/>
      <c r="AE298" s="102"/>
      <c r="AF298" s="102"/>
      <c r="AG298" s="102" t="str">
        <f>IFERROR(IF(INDEX(Results!O:O,MATCH($C298,Results!$C:$C,0),1)=0,"",INDEX(Results!O:O,MATCH($C298,Results!$C:$C,0),1)),"")</f>
        <v/>
      </c>
    </row>
    <row r="299" spans="1:33" ht="24" customHeight="1" x14ac:dyDescent="0.25">
      <c r="A299">
        <f t="shared" si="32"/>
        <v>11</v>
      </c>
      <c r="B299">
        <f t="shared" si="33"/>
        <v>10</v>
      </c>
      <c r="C299" t="str">
        <f t="shared" si="31"/>
        <v>1110</v>
      </c>
      <c r="E299" s="95" t="str">
        <f>IFERROR(INDEX(Results!P:P,MATCH($C299,Results!$C:$C,0),1),"")</f>
        <v/>
      </c>
      <c r="F299" s="101" t="str">
        <f>IFERROR(INDEX(Results!Q:Q,MATCH($C299,Results!$C:$C,0),1),"")</f>
        <v/>
      </c>
      <c r="G299" s="103"/>
      <c r="H299" s="97" t="str">
        <f>IFERROR(INDEX(Results!S:S,MATCH($C299,Results!$C:$C,0),1),"")</f>
        <v/>
      </c>
      <c r="I299" s="103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101"/>
      <c r="AB299" s="95"/>
      <c r="AC299" s="96"/>
      <c r="AD299" s="101"/>
      <c r="AE299" s="102"/>
      <c r="AF299" s="102"/>
      <c r="AG299" s="102" t="str">
        <f>IFERROR(IF(INDEX(Results!O:O,MATCH($C299,Results!$C:$C,0),1)=0,"",INDEX(Results!O:O,MATCH($C299,Results!$C:$C,0),1)),"")</f>
        <v/>
      </c>
    </row>
    <row r="300" spans="1:33" ht="24" customHeight="1" x14ac:dyDescent="0.25">
      <c r="A300">
        <f t="shared" si="32"/>
        <v>11</v>
      </c>
      <c r="B300">
        <f t="shared" si="33"/>
        <v>11</v>
      </c>
      <c r="C300" t="str">
        <f t="shared" si="31"/>
        <v>1111</v>
      </c>
      <c r="E300" s="95" t="str">
        <f>IFERROR(INDEX(Results!P:P,MATCH($C300,Results!$C:$C,0),1),"")</f>
        <v/>
      </c>
      <c r="F300" s="101" t="str">
        <f>IFERROR(INDEX(Results!Q:Q,MATCH($C300,Results!$C:$C,0),1),"")</f>
        <v/>
      </c>
      <c r="G300" s="103"/>
      <c r="H300" s="97" t="str">
        <f>IFERROR(INDEX(Results!S:S,MATCH($C300,Results!$C:$C,0),1),"")</f>
        <v/>
      </c>
      <c r="I300" s="103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101"/>
      <c r="AB300" s="95"/>
      <c r="AC300" s="96"/>
      <c r="AD300" s="101"/>
      <c r="AE300" s="102"/>
      <c r="AF300" s="102"/>
      <c r="AG300" s="102" t="str">
        <f>IFERROR(IF(INDEX(Results!O:O,MATCH($C300,Results!$C:$C,0),1)=0,"",INDEX(Results!O:O,MATCH($C300,Results!$C:$C,0),1)),"")</f>
        <v/>
      </c>
    </row>
    <row r="301" spans="1:33" ht="24" customHeight="1" x14ac:dyDescent="0.25">
      <c r="A301">
        <f t="shared" si="32"/>
        <v>11</v>
      </c>
      <c r="B301">
        <f t="shared" si="33"/>
        <v>12</v>
      </c>
      <c r="C301" t="str">
        <f t="shared" si="31"/>
        <v>1112</v>
      </c>
      <c r="E301" s="95" t="str">
        <f>IFERROR(INDEX(Results!P:P,MATCH($C301,Results!$C:$C,0),1),"")</f>
        <v/>
      </c>
      <c r="F301" s="101" t="str">
        <f>IFERROR(INDEX(Results!Q:Q,MATCH($C301,Results!$C:$C,0),1),"")</f>
        <v/>
      </c>
      <c r="G301" s="103"/>
      <c r="H301" s="97" t="str">
        <f>IFERROR(INDEX(Results!S:S,MATCH($C301,Results!$C:$C,0),1),"")</f>
        <v/>
      </c>
      <c r="I301" s="103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101"/>
      <c r="AB301" s="95"/>
      <c r="AC301" s="96"/>
      <c r="AD301" s="101"/>
      <c r="AE301" s="102"/>
      <c r="AF301" s="102"/>
      <c r="AG301" s="102" t="str">
        <f>IFERROR(IF(INDEX(Results!O:O,MATCH($C301,Results!$C:$C,0),1)=0,"",INDEX(Results!O:O,MATCH($C301,Results!$C:$C,0),1)),"")</f>
        <v/>
      </c>
    </row>
    <row r="302" spans="1:33" ht="24" customHeight="1" x14ac:dyDescent="0.25">
      <c r="A302">
        <f t="shared" si="32"/>
        <v>11</v>
      </c>
      <c r="B302">
        <f t="shared" si="33"/>
        <v>13</v>
      </c>
      <c r="C302" t="str">
        <f t="shared" si="31"/>
        <v>1113</v>
      </c>
      <c r="E302" s="95" t="str">
        <f>IFERROR(INDEX(Results!P:P,MATCH($C302,Results!$C:$C,0),1),"")</f>
        <v/>
      </c>
      <c r="F302" s="101" t="str">
        <f>IFERROR(INDEX(Results!Q:Q,MATCH($C302,Results!$C:$C,0),1),"")</f>
        <v/>
      </c>
      <c r="G302" s="103"/>
      <c r="H302" s="97" t="str">
        <f>IFERROR(INDEX(Results!S:S,MATCH($C302,Results!$C:$C,0),1),"")</f>
        <v/>
      </c>
      <c r="I302" s="103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101"/>
      <c r="AB302" s="95"/>
      <c r="AC302" s="96"/>
      <c r="AD302" s="101"/>
      <c r="AE302" s="102"/>
      <c r="AF302" s="102"/>
      <c r="AG302" s="102" t="str">
        <f>IFERROR(IF(INDEX(Results!O:O,MATCH($C302,Results!$C:$C,0),1)=0,"",INDEX(Results!O:O,MATCH($C302,Results!$C:$C,0),1)),"")</f>
        <v/>
      </c>
    </row>
    <row r="303" spans="1:33" ht="24" customHeight="1" x14ac:dyDescent="0.25">
      <c r="A303">
        <f t="shared" si="32"/>
        <v>11</v>
      </c>
      <c r="B303">
        <f t="shared" si="33"/>
        <v>14</v>
      </c>
      <c r="C303" t="str">
        <f t="shared" si="31"/>
        <v>1114</v>
      </c>
      <c r="E303" s="95" t="str">
        <f>IFERROR(INDEX(Results!P:P,MATCH($C303,Results!$C:$C,0),1),"")</f>
        <v/>
      </c>
      <c r="F303" s="101" t="str">
        <f>IFERROR(INDEX(Results!Q:Q,MATCH($C303,Results!$C:$C,0),1),"")</f>
        <v/>
      </c>
      <c r="G303" s="103"/>
      <c r="H303" s="97" t="str">
        <f>IFERROR(INDEX(Results!S:S,MATCH($C303,Results!$C:$C,0),1),"")</f>
        <v/>
      </c>
      <c r="I303" s="103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101"/>
      <c r="AB303" s="95"/>
      <c r="AC303" s="96"/>
      <c r="AD303" s="101"/>
      <c r="AE303" s="102"/>
      <c r="AF303" s="102"/>
      <c r="AG303" s="102" t="str">
        <f>IFERROR(IF(INDEX(Results!O:O,MATCH($C303,Results!$C:$C,0),1)=0,"",INDEX(Results!O:O,MATCH($C303,Results!$C:$C,0),1)),"")</f>
        <v/>
      </c>
    </row>
    <row r="304" spans="1:33" ht="24" customHeight="1" x14ac:dyDescent="0.25">
      <c r="A304">
        <f t="shared" si="32"/>
        <v>11</v>
      </c>
      <c r="B304">
        <f t="shared" si="33"/>
        <v>15</v>
      </c>
      <c r="C304" t="str">
        <f t="shared" si="31"/>
        <v>1115</v>
      </c>
      <c r="E304" s="95" t="str">
        <f>IFERROR(INDEX(Results!P:P,MATCH($C304,Results!$C:$C,0),1),"")</f>
        <v/>
      </c>
      <c r="F304" s="101" t="str">
        <f>IFERROR(INDEX(Results!Q:Q,MATCH($C304,Results!$C:$C,0),1),"")</f>
        <v/>
      </c>
      <c r="G304" s="103"/>
      <c r="H304" s="97" t="str">
        <f>IFERROR(INDEX(Results!S:S,MATCH($C304,Results!$C:$C,0),1),"")</f>
        <v/>
      </c>
      <c r="I304" s="103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101"/>
      <c r="AB304" s="95"/>
      <c r="AC304" s="96"/>
      <c r="AD304" s="101"/>
      <c r="AE304" s="102"/>
      <c r="AF304" s="102"/>
      <c r="AG304" s="102" t="str">
        <f>IFERROR(IF(INDEX(Results!O:O,MATCH($C304,Results!$C:$C,0),1)=0,"",INDEX(Results!O:O,MATCH($C304,Results!$C:$C,0),1)),"")</f>
        <v/>
      </c>
    </row>
    <row r="305" spans="1:33" ht="24" customHeight="1" x14ac:dyDescent="0.25">
      <c r="A305">
        <f t="shared" si="32"/>
        <v>11</v>
      </c>
      <c r="B305">
        <f t="shared" si="33"/>
        <v>16</v>
      </c>
      <c r="C305" t="str">
        <f t="shared" si="31"/>
        <v>1116</v>
      </c>
      <c r="E305" s="95" t="str">
        <f>IFERROR(INDEX(Results!P:P,MATCH($C305,Results!$C:$C,0),1),"")</f>
        <v/>
      </c>
      <c r="F305" s="101" t="str">
        <f>IFERROR(INDEX(Results!Q:Q,MATCH($C305,Results!$C:$C,0),1),"")</f>
        <v/>
      </c>
      <c r="G305" s="103"/>
      <c r="H305" s="97" t="str">
        <f>IFERROR(INDEX(Results!S:S,MATCH($C305,Results!$C:$C,0),1),"")</f>
        <v/>
      </c>
      <c r="I305" s="103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101"/>
      <c r="AB305" s="95"/>
      <c r="AC305" s="96"/>
      <c r="AD305" s="101"/>
      <c r="AE305" s="102"/>
      <c r="AF305" s="102"/>
      <c r="AG305" s="102" t="str">
        <f>IFERROR(IF(INDEX(Results!O:O,MATCH($C305,Results!$C:$C,0),1)=0,"",INDEX(Results!O:O,MATCH($C305,Results!$C:$C,0),1)),"")</f>
        <v/>
      </c>
    </row>
    <row r="306" spans="1:33" ht="24" customHeight="1" x14ac:dyDescent="0.25">
      <c r="A306">
        <f t="shared" si="32"/>
        <v>11</v>
      </c>
      <c r="B306">
        <f t="shared" si="33"/>
        <v>17</v>
      </c>
      <c r="C306" t="str">
        <f t="shared" si="31"/>
        <v>1117</v>
      </c>
      <c r="E306" s="95" t="str">
        <f>IFERROR(INDEX(Results!P:P,MATCH($C306,Results!$C:$C,0),1),"")</f>
        <v/>
      </c>
      <c r="F306" s="101" t="str">
        <f>IFERROR(INDEX(Results!Q:Q,MATCH($C306,Results!$C:$C,0),1),"")</f>
        <v/>
      </c>
      <c r="G306" s="103"/>
      <c r="H306" s="97" t="str">
        <f>IFERROR(INDEX(Results!S:S,MATCH($C306,Results!$C:$C,0),1),"")</f>
        <v/>
      </c>
      <c r="I306" s="103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101"/>
      <c r="AB306" s="95"/>
      <c r="AC306" s="96"/>
      <c r="AD306" s="101"/>
      <c r="AE306" s="102"/>
      <c r="AF306" s="102"/>
      <c r="AG306" s="102" t="str">
        <f>IFERROR(IF(INDEX(Results!O:O,MATCH($C306,Results!$C:$C,0),1)=0,"",INDEX(Results!O:O,MATCH($C306,Results!$C:$C,0),1)),"")</f>
        <v/>
      </c>
    </row>
    <row r="307" spans="1:33" ht="24" customHeight="1" x14ac:dyDescent="0.25">
      <c r="A307">
        <f t="shared" si="32"/>
        <v>11</v>
      </c>
      <c r="B307">
        <f t="shared" si="33"/>
        <v>18</v>
      </c>
      <c r="C307" t="str">
        <f t="shared" si="31"/>
        <v>1118</v>
      </c>
      <c r="E307" s="95" t="str">
        <f>IFERROR(INDEX(Results!P:P,MATCH($C307,Results!$C:$C,0),1),"")</f>
        <v/>
      </c>
      <c r="F307" s="101" t="str">
        <f>IFERROR(INDEX(Results!Q:Q,MATCH($C307,Results!$C:$C,0),1),"")</f>
        <v/>
      </c>
      <c r="G307" s="103"/>
      <c r="H307" s="97" t="str">
        <f>IFERROR(INDEX(Results!S:S,MATCH($C307,Results!$C:$C,0),1),"")</f>
        <v/>
      </c>
      <c r="I307" s="103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101"/>
      <c r="AB307" s="95"/>
      <c r="AC307" s="96"/>
      <c r="AD307" s="101"/>
      <c r="AE307" s="102"/>
      <c r="AF307" s="102"/>
      <c r="AG307" s="102" t="str">
        <f>IFERROR(IF(INDEX(Results!O:O,MATCH($C307,Results!$C:$C,0),1)=0,"",INDEX(Results!O:O,MATCH($C307,Results!$C:$C,0),1)),"")</f>
        <v/>
      </c>
    </row>
    <row r="308" spans="1:33" ht="24" customHeight="1" x14ac:dyDescent="0.25">
      <c r="A308">
        <f t="shared" si="32"/>
        <v>11</v>
      </c>
      <c r="B308">
        <f t="shared" si="33"/>
        <v>19</v>
      </c>
      <c r="C308" t="str">
        <f t="shared" si="31"/>
        <v>1119</v>
      </c>
      <c r="E308" s="95" t="str">
        <f>IFERROR(INDEX(Results!P:P,MATCH($C308,Results!$C:$C,0),1),"")</f>
        <v/>
      </c>
      <c r="F308" s="101" t="str">
        <f>IFERROR(INDEX(Results!Q:Q,MATCH($C308,Results!$C:$C,0),1),"")</f>
        <v/>
      </c>
      <c r="G308" s="103"/>
      <c r="H308" s="97" t="str">
        <f>IFERROR(INDEX(Results!S:S,MATCH($C308,Results!$C:$C,0),1),"")</f>
        <v/>
      </c>
      <c r="I308" s="103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101"/>
      <c r="AB308" s="95"/>
      <c r="AC308" s="96"/>
      <c r="AD308" s="101"/>
      <c r="AE308" s="102"/>
      <c r="AF308" s="102"/>
      <c r="AG308" s="102" t="str">
        <f>IFERROR(IF(INDEX(Results!O:O,MATCH($C308,Results!$C:$C,0),1)=0,"",INDEX(Results!O:O,MATCH($C308,Results!$C:$C,0),1)),"")</f>
        <v/>
      </c>
    </row>
    <row r="309" spans="1:33" ht="24" customHeight="1" thickBot="1" x14ac:dyDescent="0.3">
      <c r="A309">
        <f t="shared" si="32"/>
        <v>11</v>
      </c>
      <c r="B309">
        <f t="shared" si="33"/>
        <v>20</v>
      </c>
      <c r="C309" t="str">
        <f t="shared" si="31"/>
        <v>1120</v>
      </c>
      <c r="E309" s="104" t="str">
        <f>IFERROR(INDEX(Results!P:P,MATCH($C309,Results!$C:$C,0),1),"")</f>
        <v/>
      </c>
      <c r="F309" s="108" t="str">
        <f>IFERROR(INDEX(Results!Q:Q,MATCH($C309,Results!$C:$C,0),1),"")</f>
        <v/>
      </c>
      <c r="G309" s="107"/>
      <c r="H309" s="106" t="str">
        <f>IFERROR(INDEX(Results!S:S,MATCH($C309,Results!$C:$C,0),1),"")</f>
        <v/>
      </c>
      <c r="I309" s="107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8"/>
      <c r="AB309" s="104"/>
      <c r="AC309" s="105"/>
      <c r="AD309" s="108"/>
      <c r="AE309" s="109"/>
      <c r="AF309" s="109"/>
      <c r="AG309" s="109" t="str">
        <f>IFERROR(IF(INDEX(Results!O:O,MATCH($C309,Results!$C:$C,0),1)=0,"",INDEX(Results!O:O,MATCH($C309,Results!$C:$C,0),1)),"")</f>
        <v/>
      </c>
    </row>
    <row r="311" spans="1:33" ht="18.75" x14ac:dyDescent="0.3">
      <c r="E311" s="92" t="s">
        <v>133</v>
      </c>
    </row>
    <row r="312" spans="1:33" ht="4.5" customHeight="1" x14ac:dyDescent="0.25"/>
    <row r="313" spans="1:33" ht="25.5" customHeight="1" x14ac:dyDescent="0.25">
      <c r="E313" s="80" t="s">
        <v>134</v>
      </c>
      <c r="G313" s="82" t="str">
        <f>Classes!$A$14</f>
        <v>Class 12 Unofficial 13 - 26 yrs 60cm</v>
      </c>
      <c r="H313" s="81"/>
      <c r="I313" s="82"/>
      <c r="J313" s="82"/>
      <c r="K313" s="82"/>
      <c r="L313" s="82"/>
      <c r="M313" s="82"/>
      <c r="N313" s="80"/>
      <c r="O313" s="80"/>
      <c r="P313" s="80"/>
      <c r="Q313" s="80" t="s">
        <v>135</v>
      </c>
      <c r="R313" s="80"/>
      <c r="S313" s="82" t="str">
        <f>Classes!$J$5</f>
        <v>Two Phase</v>
      </c>
      <c r="T313" s="82"/>
      <c r="U313" s="82"/>
      <c r="V313" s="82"/>
      <c r="W313" s="82"/>
      <c r="X313" s="82"/>
      <c r="Y313" s="82"/>
      <c r="Z313" s="82"/>
      <c r="AA313" s="80"/>
      <c r="AB313" s="80"/>
      <c r="AC313" s="80" t="s">
        <v>137</v>
      </c>
      <c r="AD313" s="80"/>
      <c r="AE313" s="81"/>
      <c r="AF313" s="81"/>
      <c r="AG313" s="81"/>
    </row>
    <row r="314" spans="1:33" ht="25.5" customHeight="1" x14ac:dyDescent="0.25">
      <c r="E314" s="80" t="s">
        <v>145</v>
      </c>
      <c r="G314" s="82"/>
      <c r="H314" s="82"/>
      <c r="I314" s="82"/>
      <c r="J314" s="82"/>
      <c r="K314" s="82"/>
      <c r="L314" s="82"/>
      <c r="M314" s="82"/>
      <c r="N314" s="80"/>
      <c r="O314" s="80"/>
      <c r="P314" s="80"/>
      <c r="Q314" s="80" t="s">
        <v>136</v>
      </c>
      <c r="R314" s="80"/>
      <c r="S314" s="82" t="str">
        <f>Classes!$A$1</f>
        <v>Runcorn</v>
      </c>
      <c r="T314" s="82"/>
      <c r="U314" s="82"/>
      <c r="V314" s="82"/>
      <c r="W314" s="82"/>
      <c r="X314" s="82"/>
      <c r="Y314" s="82"/>
      <c r="Z314" s="82"/>
      <c r="AA314" s="80"/>
      <c r="AB314" s="80"/>
      <c r="AC314" s="80"/>
      <c r="AD314" s="80"/>
    </row>
    <row r="315" spans="1:33" ht="15.75" thickBot="1" x14ac:dyDescent="0.3"/>
    <row r="316" spans="1:33" ht="15.75" thickBot="1" x14ac:dyDescent="0.3">
      <c r="I316" s="86" t="s">
        <v>140</v>
      </c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8"/>
    </row>
    <row r="317" spans="1:33" ht="47.25" customHeight="1" thickBot="1" x14ac:dyDescent="0.3">
      <c r="E317" s="83" t="s">
        <v>138</v>
      </c>
      <c r="F317" s="110" t="s">
        <v>139</v>
      </c>
      <c r="G317" s="111"/>
      <c r="H317" s="85" t="s">
        <v>8</v>
      </c>
      <c r="I317" s="89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1"/>
      <c r="AB317" s="113" t="s">
        <v>141</v>
      </c>
      <c r="AC317" s="84" t="s">
        <v>142</v>
      </c>
      <c r="AD317" s="114" t="s">
        <v>143</v>
      </c>
      <c r="AE317" s="112" t="s">
        <v>144</v>
      </c>
      <c r="AF317" s="112" t="s">
        <v>147</v>
      </c>
      <c r="AG317" s="112" t="s">
        <v>146</v>
      </c>
    </row>
    <row r="318" spans="1:33" ht="24" customHeight="1" x14ac:dyDescent="0.25">
      <c r="A318">
        <f>INDEX(Classes!$E$3:$E$15,MATCH(Judges_ScoreSheet_1!G313,Classes!$A$3:$A$15,0),1)</f>
        <v>12</v>
      </c>
      <c r="B318">
        <v>1</v>
      </c>
      <c r="C318" t="str">
        <f>A318&amp;B318</f>
        <v>121</v>
      </c>
      <c r="E318" s="95">
        <f>IFERROR(INDEX(Results!P:P,MATCH($C318,Results!$C:$C,0),1),"")</f>
        <v>38</v>
      </c>
      <c r="F318" s="101" t="str">
        <f>IFERROR(INDEX(Results!Q:Q,MATCH($C318,Results!$C:$C,0),1),"")</f>
        <v>Caitlyn Griffiths</v>
      </c>
      <c r="G318" s="103"/>
      <c r="H318" s="97" t="str">
        <f>IFERROR(INDEX(Results!S:S,MATCH($C318,Results!$C:$C,0),1),"")</f>
        <v>Wynnum</v>
      </c>
      <c r="I318" s="98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100"/>
      <c r="AB318" s="95"/>
      <c r="AC318" s="96"/>
      <c r="AD318" s="101"/>
      <c r="AE318" s="102"/>
      <c r="AF318" s="102"/>
      <c r="AG318" s="102" t="str">
        <f>IFERROR(IF(INDEX(Results!O:O,MATCH($C318,Results!$C:$C,0),1)=0,"",INDEX(Results!O:O,MATCH($C318,Results!$C:$C,0),1)),"")</f>
        <v/>
      </c>
    </row>
    <row r="319" spans="1:33" ht="24" customHeight="1" x14ac:dyDescent="0.25">
      <c r="A319">
        <f>A318</f>
        <v>12</v>
      </c>
      <c r="B319">
        <f>B318+1</f>
        <v>2</v>
      </c>
      <c r="C319" t="str">
        <f t="shared" ref="C319:C337" si="34">A319&amp;B319</f>
        <v>122</v>
      </c>
      <c r="E319" s="95">
        <f>IFERROR(INDEX(Results!P:P,MATCH($C319,Results!$C:$C,0),1),"")</f>
        <v>40</v>
      </c>
      <c r="F319" s="101" t="str">
        <f>IFERROR(INDEX(Results!Q:Q,MATCH($C319,Results!$C:$C,0),1),"")</f>
        <v>Mackenzie Simpson</v>
      </c>
      <c r="G319" s="103"/>
      <c r="H319" s="97" t="str">
        <f>IFERROR(INDEX(Results!S:S,MATCH($C319,Results!$C:$C,0),1),"")</f>
        <v xml:space="preserve">Redlands </v>
      </c>
      <c r="I319" s="103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101"/>
      <c r="AB319" s="95"/>
      <c r="AC319" s="96"/>
      <c r="AD319" s="101"/>
      <c r="AE319" s="102"/>
      <c r="AF319" s="102"/>
      <c r="AG319" s="102" t="str">
        <f>IFERROR(IF(INDEX(Results!O:O,MATCH($C319,Results!$C:$C,0),1)=0,"",INDEX(Results!O:O,MATCH($C319,Results!$C:$C,0),1)),"")</f>
        <v/>
      </c>
    </row>
    <row r="320" spans="1:33" ht="24" customHeight="1" x14ac:dyDescent="0.25">
      <c r="A320">
        <f t="shared" ref="A320:A337" si="35">A319</f>
        <v>12</v>
      </c>
      <c r="B320">
        <f t="shared" ref="B320:B337" si="36">B319+1</f>
        <v>3</v>
      </c>
      <c r="C320" t="str">
        <f t="shared" si="34"/>
        <v>123</v>
      </c>
      <c r="E320" s="95">
        <f>IFERROR(INDEX(Results!P:P,MATCH($C320,Results!$C:$C,0),1),"")</f>
        <v>22</v>
      </c>
      <c r="F320" s="101" t="str">
        <f>IFERROR(INDEX(Results!Q:Q,MATCH($C320,Results!$C:$C,0),1),"")</f>
        <v>Amity Broadbent</v>
      </c>
      <c r="G320" s="103"/>
      <c r="H320" s="97" t="str">
        <f>IFERROR(INDEX(Results!S:S,MATCH($C320,Results!$C:$C,0),1),"")</f>
        <v xml:space="preserve">Redlands </v>
      </c>
      <c r="I320" s="103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101"/>
      <c r="AB320" s="95"/>
      <c r="AC320" s="96"/>
      <c r="AD320" s="101"/>
      <c r="AE320" s="102"/>
      <c r="AF320" s="102"/>
      <c r="AG320" s="102" t="str">
        <f>IFERROR(IF(INDEX(Results!O:O,MATCH($C320,Results!$C:$C,0),1)=0,"",INDEX(Results!O:O,MATCH($C320,Results!$C:$C,0),1)),"")</f>
        <v/>
      </c>
    </row>
    <row r="321" spans="1:33" ht="24" customHeight="1" x14ac:dyDescent="0.25">
      <c r="A321">
        <f t="shared" si="35"/>
        <v>12</v>
      </c>
      <c r="B321">
        <f t="shared" si="36"/>
        <v>4</v>
      </c>
      <c r="C321" t="str">
        <f t="shared" si="34"/>
        <v>124</v>
      </c>
      <c r="E321" s="95">
        <f>IFERROR(INDEX(Results!P:P,MATCH($C321,Results!$C:$C,0),1),"")</f>
        <v>91</v>
      </c>
      <c r="F321" s="101" t="str">
        <f>IFERROR(INDEX(Results!Q:Q,MATCH($C321,Results!$C:$C,0),1),"")</f>
        <v>Summer Broadbent</v>
      </c>
      <c r="G321" s="103"/>
      <c r="H321" s="97" t="str">
        <f>IFERROR(INDEX(Results!S:S,MATCH($C321,Results!$C:$C,0),1),"")</f>
        <v xml:space="preserve">Redlands </v>
      </c>
      <c r="I321" s="103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101"/>
      <c r="AB321" s="95"/>
      <c r="AC321" s="96"/>
      <c r="AD321" s="101"/>
      <c r="AE321" s="102"/>
      <c r="AF321" s="102"/>
      <c r="AG321" s="102" t="str">
        <f>IFERROR(IF(INDEX(Results!O:O,MATCH($C321,Results!$C:$C,0),1)=0,"",INDEX(Results!O:O,MATCH($C321,Results!$C:$C,0),1)),"")</f>
        <v/>
      </c>
    </row>
    <row r="322" spans="1:33" ht="24" customHeight="1" x14ac:dyDescent="0.25">
      <c r="A322">
        <f t="shared" si="35"/>
        <v>12</v>
      </c>
      <c r="B322">
        <f t="shared" si="36"/>
        <v>5</v>
      </c>
      <c r="C322" t="str">
        <f t="shared" si="34"/>
        <v>125</v>
      </c>
      <c r="E322" s="95">
        <f>IFERROR(INDEX(Results!P:P,MATCH($C322,Results!$C:$C,0),1),"")</f>
        <v>63</v>
      </c>
      <c r="F322" s="101" t="str">
        <f>IFERROR(INDEX(Results!Q:Q,MATCH($C322,Results!$C:$C,0),1),"")</f>
        <v>Maya Boreham</v>
      </c>
      <c r="G322" s="103"/>
      <c r="H322" s="97" t="str">
        <f>IFERROR(INDEX(Results!S:S,MATCH($C322,Results!$C:$C,0),1),"")</f>
        <v xml:space="preserve">Redlands </v>
      </c>
      <c r="I322" s="103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101"/>
      <c r="AB322" s="95"/>
      <c r="AC322" s="96"/>
      <c r="AD322" s="101"/>
      <c r="AE322" s="102"/>
      <c r="AF322" s="102"/>
      <c r="AG322" s="102" t="str">
        <f>IFERROR(IF(INDEX(Results!O:O,MATCH($C322,Results!$C:$C,0),1)=0,"",INDEX(Results!O:O,MATCH($C322,Results!$C:$C,0),1)),"")</f>
        <v/>
      </c>
    </row>
    <row r="323" spans="1:33" ht="24" customHeight="1" x14ac:dyDescent="0.25">
      <c r="A323">
        <f t="shared" si="35"/>
        <v>12</v>
      </c>
      <c r="B323">
        <f t="shared" si="36"/>
        <v>6</v>
      </c>
      <c r="C323" t="str">
        <f t="shared" si="34"/>
        <v>126</v>
      </c>
      <c r="E323" s="173">
        <f>IFERROR(INDEX(Results!P:P,MATCH($C323,Results!$C:$C,0),1),"")</f>
        <v>45</v>
      </c>
      <c r="F323" s="174" t="str">
        <f>IFERROR(INDEX(Results!Q:Q,MATCH($C323,Results!$C:$C,0),1),"")</f>
        <v>Emily Lees</v>
      </c>
      <c r="G323" s="175"/>
      <c r="H323" s="176" t="str">
        <f>IFERROR(INDEX(Results!S:S,MATCH($C323,Results!$C:$C,0),1),"")</f>
        <v>Gumdale</v>
      </c>
      <c r="I323" s="103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101"/>
      <c r="AB323" s="95"/>
      <c r="AC323" s="96"/>
      <c r="AD323" s="101"/>
      <c r="AE323" s="102"/>
      <c r="AF323" s="102"/>
      <c r="AG323" s="102" t="str">
        <f>IFERROR(IF(INDEX(Results!O:O,MATCH($C323,Results!$C:$C,0),1)=0,"",INDEX(Results!O:O,MATCH($C323,Results!$C:$C,0),1)),"")</f>
        <v/>
      </c>
    </row>
    <row r="324" spans="1:33" ht="24" customHeight="1" x14ac:dyDescent="0.25">
      <c r="A324">
        <f t="shared" si="35"/>
        <v>12</v>
      </c>
      <c r="B324">
        <f t="shared" si="36"/>
        <v>7</v>
      </c>
      <c r="C324" t="str">
        <f t="shared" si="34"/>
        <v>127</v>
      </c>
      <c r="E324" s="95">
        <f>IFERROR(INDEX(Results!P:P,MATCH($C324,Results!$C:$C,0),1),"")</f>
        <v>17</v>
      </c>
      <c r="F324" s="101" t="str">
        <f>IFERROR(INDEX(Results!Q:Q,MATCH($C324,Results!$C:$C,0),1),"")</f>
        <v>Chelsea Christison</v>
      </c>
      <c r="G324" s="103"/>
      <c r="H324" s="97" t="str">
        <f>IFERROR(INDEX(Results!S:S,MATCH($C324,Results!$C:$C,0),1),"")</f>
        <v>Runcorn</v>
      </c>
      <c r="I324" s="103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101"/>
      <c r="AB324" s="95"/>
      <c r="AC324" s="96"/>
      <c r="AD324" s="101"/>
      <c r="AE324" s="102"/>
      <c r="AF324" s="102"/>
      <c r="AG324" s="102" t="str">
        <f>IFERROR(IF(INDEX(Results!O:O,MATCH($C324,Results!$C:$C,0),1)=0,"",INDEX(Results!O:O,MATCH($C324,Results!$C:$C,0),1)),"")</f>
        <v/>
      </c>
    </row>
    <row r="325" spans="1:33" ht="24" customHeight="1" x14ac:dyDescent="0.25">
      <c r="A325">
        <f t="shared" si="35"/>
        <v>12</v>
      </c>
      <c r="B325">
        <f t="shared" si="36"/>
        <v>8</v>
      </c>
      <c r="C325" t="str">
        <f t="shared" si="34"/>
        <v>128</v>
      </c>
      <c r="E325" s="95">
        <f>IFERROR(INDEX(Results!P:P,MATCH($C325,Results!$C:$C,0),1),"")</f>
        <v>7</v>
      </c>
      <c r="F325" s="101" t="str">
        <f>IFERROR(INDEX(Results!Q:Q,MATCH($C325,Results!$C:$C,0),1),"")</f>
        <v>Harper Collins</v>
      </c>
      <c r="G325" s="103"/>
      <c r="H325" s="97" t="str">
        <f>IFERROR(INDEX(Results!S:S,MATCH($C325,Results!$C:$C,0),1),"")</f>
        <v>Southside</v>
      </c>
      <c r="I325" s="103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101"/>
      <c r="AB325" s="95"/>
      <c r="AC325" s="96"/>
      <c r="AD325" s="101"/>
      <c r="AE325" s="102"/>
      <c r="AF325" s="102"/>
      <c r="AG325" s="102" t="str">
        <f>IFERROR(IF(INDEX(Results!O:O,MATCH($C325,Results!$C:$C,0),1)=0,"",INDEX(Results!O:O,MATCH($C325,Results!$C:$C,0),1)),"")</f>
        <v/>
      </c>
    </row>
    <row r="326" spans="1:33" ht="24" customHeight="1" x14ac:dyDescent="0.25">
      <c r="A326">
        <f t="shared" si="35"/>
        <v>12</v>
      </c>
      <c r="B326">
        <f t="shared" si="36"/>
        <v>9</v>
      </c>
      <c r="C326" t="str">
        <f t="shared" si="34"/>
        <v>129</v>
      </c>
      <c r="E326" s="95">
        <f>IFERROR(INDEX(Results!P:P,MATCH($C326,Results!$C:$C,0),1),"")</f>
        <v>10</v>
      </c>
      <c r="F326" s="101" t="str">
        <f>IFERROR(INDEX(Results!Q:Q,MATCH($C326,Results!$C:$C,0),1),"")</f>
        <v>Penny Neale</v>
      </c>
      <c r="G326" s="103"/>
      <c r="H326" s="97" t="str">
        <f>IFERROR(INDEX(Results!S:S,MATCH($C326,Results!$C:$C,0),1),"")</f>
        <v>Hendra</v>
      </c>
      <c r="I326" s="103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101"/>
      <c r="AB326" s="95"/>
      <c r="AC326" s="96"/>
      <c r="AD326" s="101"/>
      <c r="AE326" s="102"/>
      <c r="AF326" s="102"/>
      <c r="AG326" s="102" t="str">
        <f>IFERROR(IF(INDEX(Results!O:O,MATCH($C326,Results!$C:$C,0),1)=0,"",INDEX(Results!O:O,MATCH($C326,Results!$C:$C,0),1)),"")</f>
        <v/>
      </c>
    </row>
    <row r="327" spans="1:33" ht="24" customHeight="1" x14ac:dyDescent="0.25">
      <c r="A327">
        <f t="shared" si="35"/>
        <v>12</v>
      </c>
      <c r="B327">
        <f t="shared" si="36"/>
        <v>10</v>
      </c>
      <c r="C327" t="str">
        <f t="shared" si="34"/>
        <v>1210</v>
      </c>
      <c r="E327" s="95">
        <f>IFERROR(INDEX(Results!P:P,MATCH($C327,Results!$C:$C,0),1),"")</f>
        <v>19</v>
      </c>
      <c r="F327" s="101" t="str">
        <f>IFERROR(INDEX(Results!Q:Q,MATCH($C327,Results!$C:$C,0),1),"")</f>
        <v>Nicola La monaca</v>
      </c>
      <c r="G327" s="103"/>
      <c r="H327" s="97" t="str">
        <f>IFERROR(INDEX(Results!S:S,MATCH($C327,Results!$C:$C,0),1),"")</f>
        <v>Runcorn</v>
      </c>
      <c r="I327" s="103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101"/>
      <c r="AB327" s="95"/>
      <c r="AC327" s="96"/>
      <c r="AD327" s="101"/>
      <c r="AE327" s="102"/>
      <c r="AF327" s="102"/>
      <c r="AG327" s="102" t="str">
        <f>IFERROR(IF(INDEX(Results!O:O,MATCH($C327,Results!$C:$C,0),1)=0,"",INDEX(Results!O:O,MATCH($C327,Results!$C:$C,0),1)),"")</f>
        <v/>
      </c>
    </row>
    <row r="328" spans="1:33" ht="24" customHeight="1" x14ac:dyDescent="0.25">
      <c r="A328">
        <f t="shared" si="35"/>
        <v>12</v>
      </c>
      <c r="B328">
        <f t="shared" si="36"/>
        <v>11</v>
      </c>
      <c r="C328" t="str">
        <f t="shared" si="34"/>
        <v>1211</v>
      </c>
      <c r="E328" s="95">
        <f>IFERROR(INDEX(Results!P:P,MATCH($C328,Results!$C:$C,0),1),"")</f>
        <v>44</v>
      </c>
      <c r="F328" s="101" t="str">
        <f>IFERROR(INDEX(Results!Q:Q,MATCH($C328,Results!$C:$C,0),1),"")</f>
        <v>Mikayla Dillon</v>
      </c>
      <c r="G328" s="103"/>
      <c r="H328" s="97" t="str">
        <f>IFERROR(INDEX(Results!S:S,MATCH($C328,Results!$C:$C,0),1),"")</f>
        <v>Hendra</v>
      </c>
      <c r="I328" s="103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101"/>
      <c r="AB328" s="95"/>
      <c r="AC328" s="96"/>
      <c r="AD328" s="101"/>
      <c r="AE328" s="102"/>
      <c r="AF328" s="102"/>
      <c r="AG328" s="102" t="str">
        <f>IFERROR(IF(INDEX(Results!O:O,MATCH($C328,Results!$C:$C,0),1)=0,"",INDEX(Results!O:O,MATCH($C328,Results!$C:$C,0),1)),"")</f>
        <v/>
      </c>
    </row>
    <row r="329" spans="1:33" ht="24" customHeight="1" x14ac:dyDescent="0.25">
      <c r="A329">
        <f t="shared" si="35"/>
        <v>12</v>
      </c>
      <c r="B329">
        <f t="shared" si="36"/>
        <v>12</v>
      </c>
      <c r="C329" t="str">
        <f t="shared" si="34"/>
        <v>1212</v>
      </c>
      <c r="E329" s="95">
        <f>IFERROR(INDEX(Results!P:P,MATCH($C329,Results!$C:$C,0),1),"")</f>
        <v>57</v>
      </c>
      <c r="F329" s="101" t="str">
        <f>IFERROR(INDEX(Results!Q:Q,MATCH($C329,Results!$C:$C,0),1),"")</f>
        <v>Jessica Gellie</v>
      </c>
      <c r="G329" s="103"/>
      <c r="H329" s="97" t="str">
        <f>IFERROR(INDEX(Results!S:S,MATCH($C329,Results!$C:$C,0),1),"")</f>
        <v xml:space="preserve">Darra Oxley </v>
      </c>
      <c r="I329" s="103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101"/>
      <c r="AB329" s="95"/>
      <c r="AC329" s="96"/>
      <c r="AD329" s="101"/>
      <c r="AE329" s="102"/>
      <c r="AF329" s="102"/>
      <c r="AG329" s="102" t="str">
        <f>IFERROR(IF(INDEX(Results!O:O,MATCH($C329,Results!$C:$C,0),1)=0,"",INDEX(Results!O:O,MATCH($C329,Results!$C:$C,0),1)),"")</f>
        <v/>
      </c>
    </row>
    <row r="330" spans="1:33" ht="24" customHeight="1" x14ac:dyDescent="0.25">
      <c r="A330">
        <f t="shared" si="35"/>
        <v>12</v>
      </c>
      <c r="B330">
        <f t="shared" si="36"/>
        <v>13</v>
      </c>
      <c r="C330" t="str">
        <f t="shared" si="34"/>
        <v>1213</v>
      </c>
      <c r="E330" s="95">
        <f>IFERROR(INDEX(Results!P:P,MATCH($C330,Results!$C:$C,0),1),"")</f>
        <v>27</v>
      </c>
      <c r="F330" s="101" t="str">
        <f>IFERROR(INDEX(Results!Q:Q,MATCH($C330,Results!$C:$C,0),1),"")</f>
        <v>Natasha Bowman</v>
      </c>
      <c r="G330" s="103"/>
      <c r="H330" s="97" t="str">
        <f>IFERROR(INDEX(Results!S:S,MATCH($C330,Results!$C:$C,0),1),"")</f>
        <v>Southside</v>
      </c>
      <c r="I330" s="103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101"/>
      <c r="AB330" s="95"/>
      <c r="AC330" s="96"/>
      <c r="AD330" s="101"/>
      <c r="AE330" s="102"/>
      <c r="AF330" s="102"/>
      <c r="AG330" s="102" t="str">
        <f>IFERROR(IF(INDEX(Results!O:O,MATCH($C330,Results!$C:$C,0),1)=0,"",INDEX(Results!O:O,MATCH($C330,Results!$C:$C,0),1)),"")</f>
        <v/>
      </c>
    </row>
    <row r="331" spans="1:33" ht="24" customHeight="1" x14ac:dyDescent="0.25">
      <c r="A331">
        <f t="shared" si="35"/>
        <v>12</v>
      </c>
      <c r="B331">
        <f t="shared" si="36"/>
        <v>14</v>
      </c>
      <c r="C331" t="str">
        <f t="shared" si="34"/>
        <v>1214</v>
      </c>
      <c r="E331" s="95" t="str">
        <f>IFERROR(INDEX(Results!P:P,MATCH($C331,Results!$C:$C,0),1),"")</f>
        <v/>
      </c>
      <c r="F331" s="101" t="str">
        <f>IFERROR(INDEX(Results!Q:Q,MATCH($C331,Results!$C:$C,0),1),"")</f>
        <v/>
      </c>
      <c r="G331" s="103"/>
      <c r="H331" s="97" t="str">
        <f>IFERROR(INDEX(Results!S:S,MATCH($C331,Results!$C:$C,0),1),"")</f>
        <v/>
      </c>
      <c r="I331" s="103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101"/>
      <c r="AB331" s="95"/>
      <c r="AC331" s="96"/>
      <c r="AD331" s="101"/>
      <c r="AE331" s="102"/>
      <c r="AF331" s="102"/>
      <c r="AG331" s="102" t="str">
        <f>IFERROR(IF(INDEX(Results!O:O,MATCH($C331,Results!$C:$C,0),1)=0,"",INDEX(Results!O:O,MATCH($C331,Results!$C:$C,0),1)),"")</f>
        <v/>
      </c>
    </row>
    <row r="332" spans="1:33" ht="24" customHeight="1" x14ac:dyDescent="0.25">
      <c r="A332">
        <f t="shared" si="35"/>
        <v>12</v>
      </c>
      <c r="B332">
        <f t="shared" si="36"/>
        <v>15</v>
      </c>
      <c r="C332" t="str">
        <f t="shared" si="34"/>
        <v>1215</v>
      </c>
      <c r="E332" s="95" t="str">
        <f>IFERROR(INDEX(Results!P:P,MATCH($C332,Results!$C:$C,0),1),"")</f>
        <v/>
      </c>
      <c r="F332" s="101" t="str">
        <f>IFERROR(INDEX(Results!Q:Q,MATCH($C332,Results!$C:$C,0),1),"")</f>
        <v/>
      </c>
      <c r="G332" s="103"/>
      <c r="H332" s="97" t="str">
        <f>IFERROR(INDEX(Results!S:S,MATCH($C332,Results!$C:$C,0),1),"")</f>
        <v/>
      </c>
      <c r="I332" s="103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101"/>
      <c r="AB332" s="95"/>
      <c r="AC332" s="96"/>
      <c r="AD332" s="101"/>
      <c r="AE332" s="102"/>
      <c r="AF332" s="102"/>
      <c r="AG332" s="102" t="str">
        <f>IFERROR(IF(INDEX(Results!O:O,MATCH($C332,Results!$C:$C,0),1)=0,"",INDEX(Results!O:O,MATCH($C332,Results!$C:$C,0),1)),"")</f>
        <v/>
      </c>
    </row>
    <row r="333" spans="1:33" ht="24" customHeight="1" x14ac:dyDescent="0.25">
      <c r="A333">
        <f t="shared" si="35"/>
        <v>12</v>
      </c>
      <c r="B333">
        <f t="shared" si="36"/>
        <v>16</v>
      </c>
      <c r="C333" t="str">
        <f t="shared" si="34"/>
        <v>1216</v>
      </c>
      <c r="E333" s="95" t="str">
        <f>IFERROR(INDEX(Results!P:P,MATCH($C333,Results!$C:$C,0),1),"")</f>
        <v/>
      </c>
      <c r="F333" s="101" t="str">
        <f>IFERROR(INDEX(Results!Q:Q,MATCH($C333,Results!$C:$C,0),1),"")</f>
        <v/>
      </c>
      <c r="G333" s="103"/>
      <c r="H333" s="97" t="str">
        <f>IFERROR(INDEX(Results!S:S,MATCH($C333,Results!$C:$C,0),1),"")</f>
        <v/>
      </c>
      <c r="I333" s="103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101"/>
      <c r="AB333" s="95"/>
      <c r="AC333" s="96"/>
      <c r="AD333" s="101"/>
      <c r="AE333" s="102"/>
      <c r="AF333" s="102"/>
      <c r="AG333" s="102" t="str">
        <f>IFERROR(IF(INDEX(Results!O:O,MATCH($C333,Results!$C:$C,0),1)=0,"",INDEX(Results!O:O,MATCH($C333,Results!$C:$C,0),1)),"")</f>
        <v/>
      </c>
    </row>
    <row r="334" spans="1:33" ht="24" customHeight="1" x14ac:dyDescent="0.25">
      <c r="A334">
        <f t="shared" si="35"/>
        <v>12</v>
      </c>
      <c r="B334">
        <f t="shared" si="36"/>
        <v>17</v>
      </c>
      <c r="C334" t="str">
        <f t="shared" si="34"/>
        <v>1217</v>
      </c>
      <c r="E334" s="95" t="str">
        <f>IFERROR(INDEX(Results!P:P,MATCH($C334,Results!$C:$C,0),1),"")</f>
        <v/>
      </c>
      <c r="F334" s="101" t="str">
        <f>IFERROR(INDEX(Results!Q:Q,MATCH($C334,Results!$C:$C,0),1),"")</f>
        <v/>
      </c>
      <c r="G334" s="103"/>
      <c r="H334" s="97" t="str">
        <f>IFERROR(INDEX(Results!S:S,MATCH($C334,Results!$C:$C,0),1),"")</f>
        <v/>
      </c>
      <c r="I334" s="103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101"/>
      <c r="AB334" s="95"/>
      <c r="AC334" s="96"/>
      <c r="AD334" s="101"/>
      <c r="AE334" s="102"/>
      <c r="AF334" s="102"/>
      <c r="AG334" s="102" t="str">
        <f>IFERROR(IF(INDEX(Results!O:O,MATCH($C334,Results!$C:$C,0),1)=0,"",INDEX(Results!O:O,MATCH($C334,Results!$C:$C,0),1)),"")</f>
        <v/>
      </c>
    </row>
    <row r="335" spans="1:33" ht="24" customHeight="1" x14ac:dyDescent="0.25">
      <c r="A335">
        <f t="shared" si="35"/>
        <v>12</v>
      </c>
      <c r="B335">
        <f t="shared" si="36"/>
        <v>18</v>
      </c>
      <c r="C335" t="str">
        <f t="shared" si="34"/>
        <v>1218</v>
      </c>
      <c r="E335" s="95" t="str">
        <f>IFERROR(INDEX(Results!P:P,MATCH($C335,Results!$C:$C,0),1),"")</f>
        <v/>
      </c>
      <c r="F335" s="101" t="str">
        <f>IFERROR(INDEX(Results!Q:Q,MATCH($C335,Results!$C:$C,0),1),"")</f>
        <v/>
      </c>
      <c r="G335" s="103"/>
      <c r="H335" s="97" t="str">
        <f>IFERROR(INDEX(Results!S:S,MATCH($C335,Results!$C:$C,0),1),"")</f>
        <v/>
      </c>
      <c r="I335" s="103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101"/>
      <c r="AB335" s="95"/>
      <c r="AC335" s="96"/>
      <c r="AD335" s="101"/>
      <c r="AE335" s="102"/>
      <c r="AF335" s="102"/>
      <c r="AG335" s="102" t="str">
        <f>IFERROR(IF(INDEX(Results!O:O,MATCH($C335,Results!$C:$C,0),1)=0,"",INDEX(Results!O:O,MATCH($C335,Results!$C:$C,0),1)),"")</f>
        <v/>
      </c>
    </row>
    <row r="336" spans="1:33" ht="24" customHeight="1" x14ac:dyDescent="0.25">
      <c r="A336">
        <f t="shared" si="35"/>
        <v>12</v>
      </c>
      <c r="B336">
        <f t="shared" si="36"/>
        <v>19</v>
      </c>
      <c r="C336" t="str">
        <f t="shared" si="34"/>
        <v>1219</v>
      </c>
      <c r="E336" s="95" t="str">
        <f>IFERROR(INDEX(Results!P:P,MATCH($C336,Results!$C:$C,0),1),"")</f>
        <v/>
      </c>
      <c r="F336" s="101" t="str">
        <f>IFERROR(INDEX(Results!Q:Q,MATCH($C336,Results!$C:$C,0),1),"")</f>
        <v/>
      </c>
      <c r="G336" s="103"/>
      <c r="H336" s="97" t="str">
        <f>IFERROR(INDEX(Results!S:S,MATCH($C336,Results!$C:$C,0),1),"")</f>
        <v/>
      </c>
      <c r="I336" s="103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101"/>
      <c r="AB336" s="95"/>
      <c r="AC336" s="96"/>
      <c r="AD336" s="101"/>
      <c r="AE336" s="102"/>
      <c r="AF336" s="102"/>
      <c r="AG336" s="102" t="str">
        <f>IFERROR(IF(INDEX(Results!O:O,MATCH($C336,Results!$C:$C,0),1)=0,"",INDEX(Results!O:O,MATCH($C336,Results!$C:$C,0),1)),"")</f>
        <v/>
      </c>
    </row>
    <row r="337" spans="1:33" ht="24" customHeight="1" thickBot="1" x14ac:dyDescent="0.3">
      <c r="A337">
        <f t="shared" si="35"/>
        <v>12</v>
      </c>
      <c r="B337">
        <f t="shared" si="36"/>
        <v>20</v>
      </c>
      <c r="C337" t="str">
        <f t="shared" si="34"/>
        <v>1220</v>
      </c>
      <c r="E337" s="104" t="str">
        <f>IFERROR(INDEX(Results!P:P,MATCH($C337,Results!$C:$C,0),1),"")</f>
        <v/>
      </c>
      <c r="F337" s="108" t="str">
        <f>IFERROR(INDEX(Results!Q:Q,MATCH($C337,Results!$C:$C,0),1),"")</f>
        <v/>
      </c>
      <c r="G337" s="107"/>
      <c r="H337" s="106" t="str">
        <f>IFERROR(INDEX(Results!S:S,MATCH($C337,Results!$C:$C,0),1),"")</f>
        <v/>
      </c>
      <c r="I337" s="107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8"/>
      <c r="AB337" s="104"/>
      <c r="AC337" s="105"/>
      <c r="AD337" s="108"/>
      <c r="AE337" s="109"/>
      <c r="AF337" s="109"/>
      <c r="AG337" s="109" t="str">
        <f>IFERROR(IF(INDEX(Results!O:O,MATCH($C337,Results!$C:$C,0),1)=0,"",INDEX(Results!O:O,MATCH($C337,Results!$C:$C,0),1)),"")</f>
        <v/>
      </c>
    </row>
  </sheetData>
  <pageMargins left="0.31496062992125984" right="0.11811023622047245" top="0.35433070866141736" bottom="0.35433070866141736" header="0.31496062992125984" footer="0.31496062992125984"/>
  <pageSetup paperSize="9" scale="79" fitToHeight="12" orientation="landscape" horizontalDpi="1200" verticalDpi="1200" r:id="rId1"/>
  <rowBreaks count="11" manualBreakCount="11">
    <brk id="29" min="4" max="31" man="1"/>
    <brk id="57" min="4" max="31" man="1"/>
    <brk id="85" min="4" max="31" man="1"/>
    <brk id="114" min="4" max="31" man="1"/>
    <brk id="142" min="4" max="31" man="1"/>
    <brk id="170" min="4" max="31" man="1"/>
    <brk id="198" min="4" max="31" man="1"/>
    <brk id="226" min="4" max="31" man="1"/>
    <brk id="254" min="4" max="31" man="1"/>
    <brk id="282" min="4" max="31" man="1"/>
    <brk id="310" min="4" max="31" man="1"/>
  </rowBreaks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Results</vt:lpstr>
      <vt:lpstr>Manual Adj</vt:lpstr>
      <vt:lpstr>Pivot</vt:lpstr>
      <vt:lpstr>Final</vt:lpstr>
      <vt:lpstr>Overall Champion</vt:lpstr>
      <vt:lpstr>Helpers</vt:lpstr>
      <vt:lpstr>Rings</vt:lpstr>
      <vt:lpstr>List</vt:lpstr>
      <vt:lpstr>Judges_ScoreSheet_1</vt:lpstr>
      <vt:lpstr>Judges_ScoreSheet _2</vt:lpstr>
      <vt:lpstr>Judges_ScoreSheet _3</vt:lpstr>
      <vt:lpstr>Classes</vt:lpstr>
      <vt:lpstr>'Judges_ScoreSheet _2'!Print_Area</vt:lpstr>
      <vt:lpstr>'Judges_ScoreSheet _3'!Print_Area</vt:lpstr>
      <vt:lpstr>Judges_ScoreSheet_1!Print_Area</vt:lpstr>
      <vt:lpstr>'Judges_ScoreSheet _2'!Print_Titles</vt:lpstr>
      <vt:lpstr>'Judges_ScoreSheet _3'!Print_Titles</vt:lpstr>
      <vt:lpstr>Results!Print_Titles</vt:lpstr>
    </vt:vector>
  </TitlesOfParts>
  <Company>Michael Hill Jeweller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Taylor</dc:creator>
  <cp:lastModifiedBy>John Martin</cp:lastModifiedBy>
  <cp:lastPrinted>2024-02-04T06:03:40Z</cp:lastPrinted>
  <dcterms:created xsi:type="dcterms:W3CDTF">2022-06-06T01:09:23Z</dcterms:created>
  <dcterms:modified xsi:type="dcterms:W3CDTF">2024-02-04T06:04:45Z</dcterms:modified>
</cp:coreProperties>
</file>